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updateLinks="always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Rabota\HFT\ТЗ\ТЗ_2\ФЗ_ДРБ\пост-анализ\Q4-2025\декабрь\"/>
    </mc:Choice>
  </mc:AlternateContent>
  <xr:revisionPtr revIDLastSave="0" documentId="8_{013EB819-32A7-4CD9-B5C0-2A7D0D5AF255}" xr6:coauthVersionLast="36" xr6:coauthVersionMax="36" xr10:uidLastSave="{00000000-0000-0000-0000-000000000000}"/>
  <bookViews>
    <workbookView xWindow="-108" yWindow="-108" windowWidth="23256" windowHeight="12576" tabRatio="773" firstSheet="37" activeTab="47" xr2:uid="{00000000-000D-0000-FFFF-FFFF00000000}"/>
  </bookViews>
  <sheets>
    <sheet name="January" sheetId="317" r:id="rId1"/>
    <sheet name="February" sheetId="318" r:id="rId2"/>
    <sheet name="March" sheetId="319" r:id="rId3"/>
    <sheet name="April" sheetId="320" r:id="rId4"/>
    <sheet name="May" sheetId="321" r:id="rId5"/>
    <sheet name="June" sheetId="322" r:id="rId6"/>
    <sheet name="July" sheetId="323" r:id="rId7"/>
    <sheet name="August" sheetId="324" r:id="rId8"/>
    <sheet name="September" sheetId="325" r:id="rId9"/>
    <sheet name="October" sheetId="326" r:id="rId10"/>
    <sheet name="November" sheetId="327" r:id="rId11"/>
    <sheet name="December" sheetId="328" r:id="rId12"/>
    <sheet name="January-23" sheetId="329" r:id="rId13"/>
    <sheet name="February-23" sheetId="330" r:id="rId14"/>
    <sheet name="March-23" sheetId="331" r:id="rId15"/>
    <sheet name="April-23" sheetId="332" r:id="rId16"/>
    <sheet name="May-23" sheetId="333" r:id="rId17"/>
    <sheet name="June-23" sheetId="334" r:id="rId18"/>
    <sheet name="July-23" sheetId="335" r:id="rId19"/>
    <sheet name="August-23" sheetId="336" r:id="rId20"/>
    <sheet name="September-23" sheetId="337" r:id="rId21"/>
    <sheet name="October-23" sheetId="338" r:id="rId22"/>
    <sheet name="November-23" sheetId="339" r:id="rId23"/>
    <sheet name="December-23" sheetId="340" r:id="rId24"/>
    <sheet name="January-24" sheetId="342" r:id="rId25"/>
    <sheet name="February-24" sheetId="341" r:id="rId26"/>
    <sheet name="March-24" sheetId="343" r:id="rId27"/>
    <sheet name="April-24" sheetId="344" r:id="rId28"/>
    <sheet name="May-24" sheetId="345" r:id="rId29"/>
    <sheet name="June-24" sheetId="346" r:id="rId30"/>
    <sheet name="July-24" sheetId="347" r:id="rId31"/>
    <sheet name="August-24" sheetId="348" r:id="rId32"/>
    <sheet name="September-24" sheetId="349" r:id="rId33"/>
    <sheet name="October-24" sheetId="350" r:id="rId34"/>
    <sheet name="November-24" sheetId="351" r:id="rId35"/>
    <sheet name="December-24" sheetId="352" r:id="rId36"/>
    <sheet name="January-25" sheetId="353" r:id="rId37"/>
    <sheet name="February-25" sheetId="354" r:id="rId38"/>
    <sheet name="March-25" sheetId="355" r:id="rId39"/>
    <sheet name="April-25" sheetId="356" r:id="rId40"/>
    <sheet name="May-25" sheetId="357" r:id="rId41"/>
    <sheet name="June-25" sheetId="358" r:id="rId42"/>
    <sheet name="July-25" sheetId="359" r:id="rId43"/>
    <sheet name="August-25" sheetId="360" r:id="rId44"/>
    <sheet name="September-25" sheetId="361" r:id="rId45"/>
    <sheet name="October-25" sheetId="362" r:id="rId46"/>
    <sheet name="November-25" sheetId="363" r:id="rId47"/>
    <sheet name="December-25" sheetId="364" r:id="rId48"/>
  </sheets>
  <calcPr calcId="191029"/>
</workbook>
</file>

<file path=xl/calcChain.xml><?xml version="1.0" encoding="utf-8"?>
<calcChain xmlns="http://schemas.openxmlformats.org/spreadsheetml/2006/main">
  <c r="H77" i="364" l="1"/>
  <c r="G77" i="364"/>
  <c r="F77" i="364"/>
  <c r="E77" i="364"/>
  <c r="D77" i="364"/>
  <c r="C77" i="364"/>
  <c r="H73" i="364"/>
  <c r="G73" i="364" s="1"/>
  <c r="F73" i="364" s="1"/>
  <c r="E73" i="364" s="1"/>
  <c r="D73" i="364" s="1"/>
  <c r="C73" i="364" s="1"/>
  <c r="F31" i="364"/>
  <c r="E31" i="364"/>
  <c r="H30" i="364"/>
  <c r="G30" i="364"/>
  <c r="H29" i="364"/>
  <c r="G29" i="364"/>
  <c r="H28" i="364"/>
  <c r="G28" i="364"/>
  <c r="F23" i="364"/>
  <c r="E23" i="364"/>
  <c r="H22" i="364"/>
  <c r="G22" i="364"/>
  <c r="H21" i="364"/>
  <c r="G21" i="364"/>
  <c r="H20" i="364"/>
  <c r="G20" i="364"/>
  <c r="F19" i="364"/>
  <c r="E19" i="364"/>
  <c r="F15" i="364"/>
  <c r="E15" i="364"/>
  <c r="H15" i="364" s="1"/>
  <c r="H14" i="364"/>
  <c r="G14" i="364"/>
  <c r="H13" i="364"/>
  <c r="G13" i="364"/>
  <c r="H12" i="364"/>
  <c r="G12" i="364"/>
  <c r="F11" i="364"/>
  <c r="F27" i="364" s="1"/>
  <c r="E11" i="364"/>
  <c r="E27" i="364" s="1"/>
  <c r="C6" i="364"/>
  <c r="H31" i="364" l="1"/>
  <c r="G23" i="364"/>
  <c r="G31" i="364"/>
  <c r="H23" i="364"/>
  <c r="G15" i="364"/>
  <c r="H77" i="363"/>
  <c r="G77" i="363"/>
  <c r="F77" i="363"/>
  <c r="E77" i="363"/>
  <c r="D77" i="363"/>
  <c r="C77" i="363"/>
  <c r="H73" i="363"/>
  <c r="G73" i="363"/>
  <c r="F73" i="363" s="1"/>
  <c r="E73" i="363" s="1"/>
  <c r="D73" i="363" s="1"/>
  <c r="C73" i="363" s="1"/>
  <c r="F31" i="363"/>
  <c r="E31" i="363"/>
  <c r="H30" i="363"/>
  <c r="G30" i="363"/>
  <c r="H29" i="363"/>
  <c r="G29" i="363"/>
  <c r="H28" i="363"/>
  <c r="G28" i="363"/>
  <c r="G31" i="363" s="1"/>
  <c r="F23" i="363"/>
  <c r="E23" i="363"/>
  <c r="H22" i="363"/>
  <c r="G22" i="363"/>
  <c r="H21" i="363"/>
  <c r="G21" i="363"/>
  <c r="H20" i="363"/>
  <c r="G20" i="363"/>
  <c r="F19" i="363"/>
  <c r="F15" i="363"/>
  <c r="E15" i="363"/>
  <c r="H15" i="363" s="1"/>
  <c r="H14" i="363"/>
  <c r="G14" i="363"/>
  <c r="H13" i="363"/>
  <c r="G13" i="363"/>
  <c r="H12" i="363"/>
  <c r="G12" i="363"/>
  <c r="F11" i="363"/>
  <c r="F27" i="363" s="1"/>
  <c r="E11" i="363"/>
  <c r="E19" i="363" s="1"/>
  <c r="C6" i="363"/>
  <c r="G23" i="363" l="1"/>
  <c r="H31" i="363"/>
  <c r="H23" i="363"/>
  <c r="G15" i="363"/>
  <c r="E27" i="363"/>
  <c r="H77" i="362"/>
  <c r="G77" i="362"/>
  <c r="F77" i="362"/>
  <c r="E77" i="362"/>
  <c r="D77" i="362"/>
  <c r="C77" i="362"/>
  <c r="H73" i="362"/>
  <c r="G73" i="362"/>
  <c r="F73" i="362" s="1"/>
  <c r="E73" i="362" s="1"/>
  <c r="D73" i="362" s="1"/>
  <c r="C73" i="362" s="1"/>
  <c r="F31" i="362"/>
  <c r="E31" i="362"/>
  <c r="H30" i="362"/>
  <c r="G30" i="362"/>
  <c r="H29" i="362"/>
  <c r="G29" i="362"/>
  <c r="H28" i="362"/>
  <c r="G28" i="362"/>
  <c r="F23" i="362"/>
  <c r="E23" i="362"/>
  <c r="H22" i="362"/>
  <c r="G22" i="362"/>
  <c r="H21" i="362"/>
  <c r="G21" i="362"/>
  <c r="H20" i="362"/>
  <c r="G20" i="362"/>
  <c r="F15" i="362"/>
  <c r="E15" i="362"/>
  <c r="H14" i="362"/>
  <c r="G14" i="362"/>
  <c r="H13" i="362"/>
  <c r="G13" i="362"/>
  <c r="H12" i="362"/>
  <c r="G12" i="362"/>
  <c r="F11" i="362"/>
  <c r="F27" i="362" s="1"/>
  <c r="E11" i="362"/>
  <c r="E27" i="362" s="1"/>
  <c r="C6" i="362"/>
  <c r="G31" i="362" l="1"/>
  <c r="G23" i="362"/>
  <c r="G15" i="362"/>
  <c r="H31" i="362"/>
  <c r="H23" i="362"/>
  <c r="H15" i="362"/>
  <c r="E19" i="362"/>
  <c r="F19" i="362"/>
  <c r="H77" i="361"/>
  <c r="G77" i="361"/>
  <c r="F77" i="361"/>
  <c r="E77" i="361"/>
  <c r="D77" i="361"/>
  <c r="C77" i="361"/>
  <c r="H73" i="361"/>
  <c r="G73" i="361"/>
  <c r="F73" i="361" s="1"/>
  <c r="E73" i="361" s="1"/>
  <c r="D73" i="361" s="1"/>
  <c r="C73" i="361" s="1"/>
  <c r="F31" i="361"/>
  <c r="H31" i="361" s="1"/>
  <c r="E31" i="361"/>
  <c r="H30" i="361"/>
  <c r="G30" i="361"/>
  <c r="H29" i="361"/>
  <c r="G29" i="361"/>
  <c r="H28" i="361"/>
  <c r="G28" i="361"/>
  <c r="F23" i="361"/>
  <c r="E23" i="361"/>
  <c r="H22" i="361"/>
  <c r="G22" i="361"/>
  <c r="H21" i="361"/>
  <c r="G21" i="361"/>
  <c r="H20" i="361"/>
  <c r="G20" i="361"/>
  <c r="F15" i="361"/>
  <c r="E15" i="361"/>
  <c r="H14" i="361"/>
  <c r="G14" i="361"/>
  <c r="H13" i="361"/>
  <c r="G13" i="361"/>
  <c r="H12" i="361"/>
  <c r="G12" i="361"/>
  <c r="F11" i="361"/>
  <c r="F27" i="361" s="1"/>
  <c r="E11" i="361"/>
  <c r="E19" i="361" s="1"/>
  <c r="C6" i="361"/>
  <c r="G31" i="361" l="1"/>
  <c r="H15" i="361"/>
  <c r="G15" i="361"/>
  <c r="G23" i="361"/>
  <c r="H23" i="361"/>
  <c r="F19" i="361"/>
  <c r="E27" i="361"/>
  <c r="H77" i="360"/>
  <c r="G77" i="360"/>
  <c r="F77" i="360"/>
  <c r="E77" i="360"/>
  <c r="D77" i="360"/>
  <c r="C77" i="360"/>
  <c r="H73" i="360"/>
  <c r="G73" i="360"/>
  <c r="F73" i="360" s="1"/>
  <c r="E73" i="360" s="1"/>
  <c r="D73" i="360" s="1"/>
  <c r="C73" i="360" s="1"/>
  <c r="F31" i="360"/>
  <c r="E31" i="360"/>
  <c r="H30" i="360"/>
  <c r="G30" i="360"/>
  <c r="H29" i="360"/>
  <c r="G29" i="360"/>
  <c r="H28" i="360"/>
  <c r="G28" i="360"/>
  <c r="F23" i="360"/>
  <c r="E23" i="360"/>
  <c r="H22" i="360"/>
  <c r="G22" i="360"/>
  <c r="H21" i="360"/>
  <c r="G21" i="360"/>
  <c r="H20" i="360"/>
  <c r="G20" i="360"/>
  <c r="F15" i="360"/>
  <c r="E15" i="360"/>
  <c r="H14" i="360"/>
  <c r="G14" i="360"/>
  <c r="H13" i="360"/>
  <c r="G13" i="360"/>
  <c r="H12" i="360"/>
  <c r="G12" i="360"/>
  <c r="F11" i="360"/>
  <c r="F27" i="360" s="1"/>
  <c r="C6" i="360"/>
  <c r="G23" i="360" l="1"/>
  <c r="H15" i="360"/>
  <c r="H31" i="360"/>
  <c r="G31" i="360"/>
  <c r="H23" i="360"/>
  <c r="G15" i="360"/>
  <c r="F19" i="360"/>
  <c r="E11" i="360"/>
  <c r="H77" i="359"/>
  <c r="G77" i="359"/>
  <c r="F77" i="359"/>
  <c r="E77" i="359"/>
  <c r="D77" i="359"/>
  <c r="C77" i="359"/>
  <c r="H73" i="359"/>
  <c r="G73" i="359"/>
  <c r="F73" i="359" s="1"/>
  <c r="E73" i="359" s="1"/>
  <c r="D73" i="359" s="1"/>
  <c r="C73" i="359" s="1"/>
  <c r="F31" i="359"/>
  <c r="H31" i="359" s="1"/>
  <c r="E31" i="359"/>
  <c r="H30" i="359"/>
  <c r="G30" i="359"/>
  <c r="H29" i="359"/>
  <c r="G29" i="359"/>
  <c r="H28" i="359"/>
  <c r="G28" i="359"/>
  <c r="F23" i="359"/>
  <c r="E23" i="359"/>
  <c r="H22" i="359"/>
  <c r="G22" i="359"/>
  <c r="H21" i="359"/>
  <c r="G21" i="359"/>
  <c r="H20" i="359"/>
  <c r="G20" i="359"/>
  <c r="F15" i="359"/>
  <c r="E15" i="359"/>
  <c r="H15" i="359" s="1"/>
  <c r="H14" i="359"/>
  <c r="G14" i="359"/>
  <c r="H13" i="359"/>
  <c r="G13" i="359"/>
  <c r="H12" i="359"/>
  <c r="G12" i="359"/>
  <c r="G15" i="359" s="1"/>
  <c r="F11" i="359"/>
  <c r="F27" i="359" s="1"/>
  <c r="E11" i="359"/>
  <c r="E19" i="359" s="1"/>
  <c r="C6" i="359"/>
  <c r="E27" i="360" l="1"/>
  <c r="E19" i="360"/>
  <c r="G23" i="359"/>
  <c r="G31" i="359"/>
  <c r="H23" i="359"/>
  <c r="F19" i="359"/>
  <c r="E27" i="359"/>
  <c r="H77" i="358"/>
  <c r="G77" i="358"/>
  <c r="F77" i="358"/>
  <c r="E77" i="358"/>
  <c r="D77" i="358"/>
  <c r="C77" i="358"/>
  <c r="H73" i="358"/>
  <c r="G73" i="358"/>
  <c r="F73" i="358" s="1"/>
  <c r="E73" i="358" s="1"/>
  <c r="D73" i="358" s="1"/>
  <c r="C73" i="358" s="1"/>
  <c r="F31" i="358"/>
  <c r="E31" i="358"/>
  <c r="H30" i="358"/>
  <c r="G30" i="358"/>
  <c r="H29" i="358"/>
  <c r="G29" i="358"/>
  <c r="H28" i="358"/>
  <c r="G28" i="358"/>
  <c r="G31" i="358" s="1"/>
  <c r="F23" i="358"/>
  <c r="E23" i="358"/>
  <c r="H22" i="358"/>
  <c r="G22" i="358"/>
  <c r="H21" i="358"/>
  <c r="G21" i="358"/>
  <c r="H20" i="358"/>
  <c r="G20" i="358"/>
  <c r="F15" i="358"/>
  <c r="H15" i="358" s="1"/>
  <c r="E15" i="358"/>
  <c r="H14" i="358"/>
  <c r="G14" i="358"/>
  <c r="H13" i="358"/>
  <c r="G13" i="358"/>
  <c r="H12" i="358"/>
  <c r="G12" i="358"/>
  <c r="F11" i="358"/>
  <c r="F19" i="358" s="1"/>
  <c r="E11" i="358"/>
  <c r="E19" i="358" s="1"/>
  <c r="C6" i="358"/>
  <c r="G23" i="358" l="1"/>
  <c r="G15" i="358"/>
  <c r="H31" i="358"/>
  <c r="H23" i="358"/>
  <c r="E27" i="358"/>
  <c r="F27" i="358"/>
  <c r="H77" i="357"/>
  <c r="G77" i="357"/>
  <c r="F77" i="357"/>
  <c r="E77" i="357"/>
  <c r="D77" i="357"/>
  <c r="C77" i="357"/>
  <c r="H73" i="357"/>
  <c r="G73" i="357" s="1"/>
  <c r="F73" i="357" s="1"/>
  <c r="E73" i="357" s="1"/>
  <c r="D73" i="357" s="1"/>
  <c r="C73" i="357" s="1"/>
  <c r="F31" i="357"/>
  <c r="H31" i="357" s="1"/>
  <c r="E31" i="357"/>
  <c r="H30" i="357"/>
  <c r="G30" i="357"/>
  <c r="H29" i="357"/>
  <c r="G29" i="357"/>
  <c r="H28" i="357"/>
  <c r="G28" i="357"/>
  <c r="F23" i="357"/>
  <c r="E23" i="357"/>
  <c r="H22" i="357"/>
  <c r="G22" i="357"/>
  <c r="H21" i="357"/>
  <c r="G21" i="357"/>
  <c r="H20" i="357"/>
  <c r="G20" i="357"/>
  <c r="F15" i="357"/>
  <c r="E15" i="357"/>
  <c r="H15" i="357" s="1"/>
  <c r="H14" i="357"/>
  <c r="G14" i="357"/>
  <c r="H13" i="357"/>
  <c r="G13" i="357"/>
  <c r="H12" i="357"/>
  <c r="G12" i="357"/>
  <c r="F11" i="357"/>
  <c r="F27" i="357" s="1"/>
  <c r="E11" i="357"/>
  <c r="E27" i="357" s="1"/>
  <c r="C6" i="357"/>
  <c r="G31" i="357" l="1"/>
  <c r="G23" i="357"/>
  <c r="H23" i="357"/>
  <c r="G15" i="357"/>
  <c r="E19" i="357"/>
  <c r="F19" i="357"/>
  <c r="H77" i="356"/>
  <c r="G77" i="356"/>
  <c r="F77" i="356"/>
  <c r="E77" i="356"/>
  <c r="D77" i="356"/>
  <c r="C77" i="356"/>
  <c r="H73" i="356"/>
  <c r="G73" i="356"/>
  <c r="F73" i="356" s="1"/>
  <c r="E73" i="356" s="1"/>
  <c r="D73" i="356" s="1"/>
  <c r="C73" i="356" s="1"/>
  <c r="F31" i="356"/>
  <c r="E31" i="356"/>
  <c r="H30" i="356"/>
  <c r="G30" i="356"/>
  <c r="H29" i="356"/>
  <c r="G29" i="356"/>
  <c r="H28" i="356"/>
  <c r="G28" i="356"/>
  <c r="F23" i="356"/>
  <c r="E23" i="356"/>
  <c r="H22" i="356"/>
  <c r="G22" i="356"/>
  <c r="H21" i="356"/>
  <c r="G21" i="356"/>
  <c r="H20" i="356"/>
  <c r="G20" i="356"/>
  <c r="F15" i="356"/>
  <c r="E15" i="356"/>
  <c r="H14" i="356"/>
  <c r="G14" i="356"/>
  <c r="H13" i="356"/>
  <c r="G13" i="356"/>
  <c r="H12" i="356"/>
  <c r="G12" i="356"/>
  <c r="F11" i="356"/>
  <c r="F27" i="356" s="1"/>
  <c r="E11" i="356"/>
  <c r="E27" i="356" s="1"/>
  <c r="C6" i="356"/>
  <c r="H23" i="356" l="1"/>
  <c r="H31" i="356"/>
  <c r="G23" i="356"/>
  <c r="G15" i="356"/>
  <c r="H15" i="356"/>
  <c r="G31" i="356"/>
  <c r="F19" i="356"/>
  <c r="E19" i="356"/>
  <c r="H77" i="355"/>
  <c r="G77" i="355"/>
  <c r="F77" i="355"/>
  <c r="E77" i="355"/>
  <c r="D77" i="355"/>
  <c r="C77" i="355"/>
  <c r="H73" i="355"/>
  <c r="G73" i="355" s="1"/>
  <c r="F73" i="355" s="1"/>
  <c r="E73" i="355" s="1"/>
  <c r="D73" i="355" s="1"/>
  <c r="C73" i="355" s="1"/>
  <c r="F31" i="355"/>
  <c r="H31" i="355" s="1"/>
  <c r="E31" i="355"/>
  <c r="H30" i="355"/>
  <c r="G30" i="355"/>
  <c r="H29" i="355"/>
  <c r="G29" i="355"/>
  <c r="H28" i="355"/>
  <c r="G28" i="355"/>
  <c r="F23" i="355"/>
  <c r="E23" i="355"/>
  <c r="H22" i="355"/>
  <c r="G22" i="355"/>
  <c r="H21" i="355"/>
  <c r="G21" i="355"/>
  <c r="H20" i="355"/>
  <c r="G20" i="355"/>
  <c r="F15" i="355"/>
  <c r="H15" i="355" s="1"/>
  <c r="E15" i="355"/>
  <c r="H14" i="355"/>
  <c r="G14" i="355"/>
  <c r="H13" i="355"/>
  <c r="G13" i="355"/>
  <c r="H12" i="355"/>
  <c r="G12" i="355"/>
  <c r="G15" i="355" s="1"/>
  <c r="F11" i="355"/>
  <c r="E11" i="355" s="1"/>
  <c r="C6" i="355"/>
  <c r="H23" i="355" l="1"/>
  <c r="G31" i="355"/>
  <c r="G23" i="355"/>
  <c r="E27" i="355"/>
  <c r="E19" i="355"/>
  <c r="F27" i="355"/>
  <c r="F19" i="355"/>
  <c r="H77" i="354"/>
  <c r="G77" i="354"/>
  <c r="F77" i="354"/>
  <c r="E77" i="354"/>
  <c r="D77" i="354"/>
  <c r="C77" i="354"/>
  <c r="H73" i="354"/>
  <c r="G73" i="354" s="1"/>
  <c r="F73" i="354" s="1"/>
  <c r="E73" i="354" s="1"/>
  <c r="D73" i="354" s="1"/>
  <c r="C73" i="354" s="1"/>
  <c r="F31" i="354"/>
  <c r="E31" i="354"/>
  <c r="H31" i="354" s="1"/>
  <c r="H30" i="354"/>
  <c r="G30" i="354"/>
  <c r="H29" i="354"/>
  <c r="G29" i="354"/>
  <c r="H28" i="354"/>
  <c r="G28" i="354"/>
  <c r="G31" i="354" s="1"/>
  <c r="F23" i="354"/>
  <c r="E23" i="354"/>
  <c r="H22" i="354"/>
  <c r="G22" i="354"/>
  <c r="H21" i="354"/>
  <c r="G21" i="354"/>
  <c r="H20" i="354"/>
  <c r="G20" i="354"/>
  <c r="G23" i="354" s="1"/>
  <c r="F15" i="354"/>
  <c r="E15" i="354"/>
  <c r="H14" i="354"/>
  <c r="G14" i="354"/>
  <c r="H13" i="354"/>
  <c r="G13" i="354"/>
  <c r="H12" i="354"/>
  <c r="G12" i="354"/>
  <c r="F11" i="354"/>
  <c r="F27" i="354" s="1"/>
  <c r="C6" i="354"/>
  <c r="H23" i="354" l="1"/>
  <c r="G15" i="354"/>
  <c r="H15" i="354"/>
  <c r="F19" i="354"/>
  <c r="E11" i="354"/>
  <c r="H77" i="353"/>
  <c r="G77" i="353"/>
  <c r="F77" i="353"/>
  <c r="E77" i="353"/>
  <c r="D77" i="353"/>
  <c r="C77" i="353"/>
  <c r="H73" i="353"/>
  <c r="G73" i="353" s="1"/>
  <c r="F73" i="353" s="1"/>
  <c r="E73" i="353" s="1"/>
  <c r="D73" i="353" s="1"/>
  <c r="C73" i="353" s="1"/>
  <c r="F31" i="353"/>
  <c r="H31" i="353" s="1"/>
  <c r="E31" i="353"/>
  <c r="H30" i="353"/>
  <c r="G30" i="353"/>
  <c r="H29" i="353"/>
  <c r="G29" i="353"/>
  <c r="H28" i="353"/>
  <c r="G28" i="353"/>
  <c r="G31" i="353" s="1"/>
  <c r="F23" i="353"/>
  <c r="H23" i="353" s="1"/>
  <c r="E23" i="353"/>
  <c r="H22" i="353"/>
  <c r="G22" i="353"/>
  <c r="H21" i="353"/>
  <c r="G21" i="353"/>
  <c r="H20" i="353"/>
  <c r="G20" i="353"/>
  <c r="G23" i="353" s="1"/>
  <c r="F15" i="353"/>
  <c r="E15" i="353"/>
  <c r="H14" i="353"/>
  <c r="G14" i="353"/>
  <c r="H13" i="353"/>
  <c r="G13" i="353"/>
  <c r="H12" i="353"/>
  <c r="G12" i="353"/>
  <c r="F11" i="353"/>
  <c r="F27" i="353" s="1"/>
  <c r="E11" i="353"/>
  <c r="E27" i="353" s="1"/>
  <c r="C6" i="353"/>
  <c r="E27" i="354" l="1"/>
  <c r="E19" i="354"/>
  <c r="F19" i="353"/>
  <c r="H15" i="353"/>
  <c r="G15" i="353"/>
  <c r="E19" i="353"/>
  <c r="H77" i="352"/>
  <c r="G77" i="352"/>
  <c r="F77" i="352"/>
  <c r="E77" i="352"/>
  <c r="D77" i="352"/>
  <c r="C77" i="352"/>
  <c r="H73" i="352"/>
  <c r="G73" i="352" s="1"/>
  <c r="F73" i="352" s="1"/>
  <c r="E73" i="352" s="1"/>
  <c r="D73" i="352" s="1"/>
  <c r="C73" i="352" s="1"/>
  <c r="F31" i="352"/>
  <c r="E31" i="352"/>
  <c r="H30" i="352"/>
  <c r="G30" i="352"/>
  <c r="H29" i="352"/>
  <c r="G29" i="352"/>
  <c r="H28" i="352"/>
  <c r="G28" i="352"/>
  <c r="G31" i="352" s="1"/>
  <c r="F23" i="352"/>
  <c r="E23" i="352"/>
  <c r="H22" i="352"/>
  <c r="G22" i="352"/>
  <c r="H21" i="352"/>
  <c r="G21" i="352"/>
  <c r="H20" i="352"/>
  <c r="G20" i="352"/>
  <c r="F15" i="352"/>
  <c r="E15" i="352"/>
  <c r="H14" i="352"/>
  <c r="G14" i="352"/>
  <c r="H13" i="352"/>
  <c r="G13" i="352"/>
  <c r="H12" i="352"/>
  <c r="G12" i="352"/>
  <c r="F11" i="352"/>
  <c r="E11" i="352" s="1"/>
  <c r="C6" i="352"/>
  <c r="H31" i="352" l="1"/>
  <c r="H23" i="352"/>
  <c r="G23" i="352"/>
  <c r="H15" i="352"/>
  <c r="G15" i="352"/>
  <c r="E27" i="352"/>
  <c r="E19" i="352"/>
  <c r="F27" i="352"/>
  <c r="F19" i="352"/>
  <c r="H77" i="351"/>
  <c r="G77" i="351"/>
  <c r="F77" i="351"/>
  <c r="E77" i="351"/>
  <c r="D77" i="351"/>
  <c r="C77" i="351"/>
  <c r="H73" i="351"/>
  <c r="G73" i="351"/>
  <c r="F73" i="351"/>
  <c r="E73" i="351"/>
  <c r="D73" i="351" s="1"/>
  <c r="C73" i="351" s="1"/>
  <c r="F31" i="351"/>
  <c r="E31" i="351"/>
  <c r="H31" i="351" s="1"/>
  <c r="H30" i="351"/>
  <c r="G30" i="351"/>
  <c r="H29" i="351"/>
  <c r="G29" i="351"/>
  <c r="H28" i="351"/>
  <c r="G28" i="351"/>
  <c r="F23" i="351"/>
  <c r="E23" i="351"/>
  <c r="H22" i="351"/>
  <c r="G22" i="351"/>
  <c r="H21" i="351"/>
  <c r="G21" i="351"/>
  <c r="H20" i="351"/>
  <c r="G20" i="351"/>
  <c r="F15" i="351"/>
  <c r="E15" i="351"/>
  <c r="H15" i="351" s="1"/>
  <c r="H14" i="351"/>
  <c r="G14" i="351"/>
  <c r="H13" i="351"/>
  <c r="G13" i="351"/>
  <c r="H12" i="351"/>
  <c r="G12" i="351"/>
  <c r="F11" i="351"/>
  <c r="F27" i="351" s="1"/>
  <c r="C6" i="351"/>
  <c r="G31" i="351" l="1"/>
  <c r="G15" i="351"/>
  <c r="H23" i="351"/>
  <c r="G23" i="351"/>
  <c r="F19" i="351"/>
  <c r="E11" i="351"/>
  <c r="E19" i="351" s="1"/>
  <c r="E27" i="351"/>
  <c r="H77" i="350"/>
  <c r="G77" i="350"/>
  <c r="F77" i="350"/>
  <c r="E77" i="350"/>
  <c r="D77" i="350"/>
  <c r="C77" i="350"/>
  <c r="H73" i="350"/>
  <c r="G73" i="350"/>
  <c r="F73" i="350" s="1"/>
  <c r="E73" i="350" s="1"/>
  <c r="D73" i="350" s="1"/>
  <c r="C73" i="350" s="1"/>
  <c r="F31" i="350"/>
  <c r="E31" i="350"/>
  <c r="H30" i="350"/>
  <c r="G30" i="350"/>
  <c r="H29" i="350"/>
  <c r="G29" i="350"/>
  <c r="H28" i="350"/>
  <c r="G28" i="350"/>
  <c r="F23" i="350"/>
  <c r="E23" i="350"/>
  <c r="H22" i="350"/>
  <c r="G22" i="350"/>
  <c r="H21" i="350"/>
  <c r="G21" i="350"/>
  <c r="H20" i="350"/>
  <c r="G20" i="350"/>
  <c r="F15" i="350"/>
  <c r="E15" i="350"/>
  <c r="H14" i="350"/>
  <c r="G14" i="350"/>
  <c r="H13" i="350"/>
  <c r="G13" i="350"/>
  <c r="H12" i="350"/>
  <c r="G12" i="350"/>
  <c r="F11" i="350"/>
  <c r="F27" i="350" s="1"/>
  <c r="E11" i="350"/>
  <c r="E27" i="350" s="1"/>
  <c r="C6" i="350"/>
  <c r="H31" i="350" l="1"/>
  <c r="G23" i="350"/>
  <c r="G15" i="350"/>
  <c r="G31" i="350"/>
  <c r="H23" i="350"/>
  <c r="H15" i="350"/>
  <c r="F19" i="350"/>
  <c r="E19" i="350"/>
  <c r="H77" i="349"/>
  <c r="G77" i="349"/>
  <c r="F77" i="349"/>
  <c r="E77" i="349"/>
  <c r="D77" i="349"/>
  <c r="C77" i="349"/>
  <c r="H73" i="349"/>
  <c r="G73" i="349" s="1"/>
  <c r="F73" i="349" s="1"/>
  <c r="E73" i="349" s="1"/>
  <c r="D73" i="349" s="1"/>
  <c r="C73" i="349" s="1"/>
  <c r="F31" i="349"/>
  <c r="H31" i="349" s="1"/>
  <c r="E31" i="349"/>
  <c r="H30" i="349"/>
  <c r="G30" i="349"/>
  <c r="H29" i="349"/>
  <c r="G29" i="349"/>
  <c r="H28" i="349"/>
  <c r="G28" i="349"/>
  <c r="G31" i="349" s="1"/>
  <c r="F23" i="349"/>
  <c r="E23" i="349"/>
  <c r="H22" i="349"/>
  <c r="G22" i="349"/>
  <c r="H21" i="349"/>
  <c r="G21" i="349"/>
  <c r="H20" i="349"/>
  <c r="G20" i="349"/>
  <c r="F19" i="349"/>
  <c r="F15" i="349"/>
  <c r="H15" i="349" s="1"/>
  <c r="E15" i="349"/>
  <c r="H14" i="349"/>
  <c r="G14" i="349"/>
  <c r="H13" i="349"/>
  <c r="G13" i="349"/>
  <c r="H12" i="349"/>
  <c r="G12" i="349"/>
  <c r="F11" i="349"/>
  <c r="F27" i="349" s="1"/>
  <c r="E11" i="349"/>
  <c r="E19" i="349" s="1"/>
  <c r="C6" i="349"/>
  <c r="G15" i="349" l="1"/>
  <c r="H23" i="349"/>
  <c r="G23" i="349"/>
  <c r="E27" i="349"/>
  <c r="H77" i="348"/>
  <c r="G77" i="348"/>
  <c r="F77" i="348"/>
  <c r="E77" i="348"/>
  <c r="D77" i="348"/>
  <c r="C77" i="348"/>
  <c r="H73" i="348"/>
  <c r="G73" i="348" s="1"/>
  <c r="F73" i="348" s="1"/>
  <c r="E73" i="348" s="1"/>
  <c r="D73" i="348" s="1"/>
  <c r="C73" i="348" s="1"/>
  <c r="F31" i="348"/>
  <c r="E31" i="348"/>
  <c r="H30" i="348"/>
  <c r="G30" i="348"/>
  <c r="H29" i="348"/>
  <c r="G29" i="348"/>
  <c r="H28" i="348"/>
  <c r="G28" i="348"/>
  <c r="G31" i="348" s="1"/>
  <c r="F23" i="348"/>
  <c r="E23" i="348"/>
  <c r="H22" i="348"/>
  <c r="G22" i="348"/>
  <c r="H21" i="348"/>
  <c r="G21" i="348"/>
  <c r="H20" i="348"/>
  <c r="G20" i="348"/>
  <c r="F19" i="348"/>
  <c r="F15" i="348"/>
  <c r="H15" i="348" s="1"/>
  <c r="E15" i="348"/>
  <c r="H14" i="348"/>
  <c r="G14" i="348"/>
  <c r="H13" i="348"/>
  <c r="G13" i="348"/>
  <c r="H12" i="348"/>
  <c r="G12" i="348"/>
  <c r="F11" i="348"/>
  <c r="F27" i="348" s="1"/>
  <c r="C6" i="348"/>
  <c r="H31" i="348" l="1"/>
  <c r="G23" i="348"/>
  <c r="G15" i="348"/>
  <c r="H23" i="348"/>
  <c r="E11" i="348"/>
  <c r="H77" i="347"/>
  <c r="G77" i="347"/>
  <c r="F77" i="347"/>
  <c r="E77" i="347"/>
  <c r="D77" i="347"/>
  <c r="C77" i="347"/>
  <c r="H73" i="347"/>
  <c r="G73" i="347"/>
  <c r="F73" i="347" s="1"/>
  <c r="E73" i="347" s="1"/>
  <c r="D73" i="347" s="1"/>
  <c r="C73" i="347" s="1"/>
  <c r="F31" i="347"/>
  <c r="E31" i="347"/>
  <c r="H30" i="347"/>
  <c r="G30" i="347"/>
  <c r="H29" i="347"/>
  <c r="G29" i="347"/>
  <c r="H28" i="347"/>
  <c r="G28" i="347"/>
  <c r="F23" i="347"/>
  <c r="E23" i="347"/>
  <c r="H22" i="347"/>
  <c r="G22" i="347"/>
  <c r="H21" i="347"/>
  <c r="G21" i="347"/>
  <c r="H20" i="347"/>
  <c r="G20" i="347"/>
  <c r="F15" i="347"/>
  <c r="E15" i="347"/>
  <c r="H14" i="347"/>
  <c r="G14" i="347"/>
  <c r="H13" i="347"/>
  <c r="G13" i="347"/>
  <c r="H12" i="347"/>
  <c r="G12" i="347"/>
  <c r="F11" i="347"/>
  <c r="F27" i="347" s="1"/>
  <c r="E11" i="347"/>
  <c r="E19" i="347" s="1"/>
  <c r="C6" i="347"/>
  <c r="E19" i="348" l="1"/>
  <c r="E27" i="348"/>
  <c r="G31" i="347"/>
  <c r="H31" i="347"/>
  <c r="H15" i="347"/>
  <c r="H23" i="347"/>
  <c r="G23" i="347"/>
  <c r="G15" i="347"/>
  <c r="F19" i="347"/>
  <c r="E27" i="347"/>
  <c r="H77" i="346"/>
  <c r="G77" i="346"/>
  <c r="F77" i="346"/>
  <c r="E77" i="346"/>
  <c r="D77" i="346"/>
  <c r="C77" i="346"/>
  <c r="H73" i="346"/>
  <c r="G73" i="346" s="1"/>
  <c r="F73" i="346" s="1"/>
  <c r="E73" i="346" s="1"/>
  <c r="D73" i="346" s="1"/>
  <c r="C73" i="346" s="1"/>
  <c r="F31" i="346"/>
  <c r="H31" i="346" s="1"/>
  <c r="E31" i="346"/>
  <c r="H30" i="346"/>
  <c r="G30" i="346"/>
  <c r="H29" i="346"/>
  <c r="G29" i="346"/>
  <c r="H28" i="346"/>
  <c r="G28" i="346"/>
  <c r="F23" i="346"/>
  <c r="E23" i="346"/>
  <c r="H22" i="346"/>
  <c r="G22" i="346"/>
  <c r="H21" i="346"/>
  <c r="G21" i="346"/>
  <c r="H20" i="346"/>
  <c r="G20" i="346"/>
  <c r="F15" i="346"/>
  <c r="H15" i="346" s="1"/>
  <c r="E15" i="346"/>
  <c r="H14" i="346"/>
  <c r="G14" i="346"/>
  <c r="H13" i="346"/>
  <c r="G13" i="346"/>
  <c r="H12" i="346"/>
  <c r="G12" i="346"/>
  <c r="F11" i="346"/>
  <c r="F27" i="346" s="1"/>
  <c r="C6" i="346"/>
  <c r="G31" i="346" l="1"/>
  <c r="G23" i="346"/>
  <c r="G15" i="346"/>
  <c r="H23" i="346"/>
  <c r="F19" i="346"/>
  <c r="E11" i="346"/>
  <c r="H77" i="345"/>
  <c r="G77" i="345"/>
  <c r="F77" i="345"/>
  <c r="E77" i="345"/>
  <c r="D77" i="345"/>
  <c r="C77" i="345"/>
  <c r="H73" i="345"/>
  <c r="G73" i="345"/>
  <c r="F73" i="345" s="1"/>
  <c r="E73" i="345" s="1"/>
  <c r="D73" i="345" s="1"/>
  <c r="C73" i="345" s="1"/>
  <c r="F31" i="345"/>
  <c r="E31" i="345"/>
  <c r="H31" i="345" s="1"/>
  <c r="H30" i="345"/>
  <c r="G30" i="345"/>
  <c r="H29" i="345"/>
  <c r="G29" i="345"/>
  <c r="H28" i="345"/>
  <c r="G28" i="345"/>
  <c r="F23" i="345"/>
  <c r="E23" i="345"/>
  <c r="H22" i="345"/>
  <c r="G22" i="345"/>
  <c r="H21" i="345"/>
  <c r="G21" i="345"/>
  <c r="H20" i="345"/>
  <c r="G20" i="345"/>
  <c r="F15" i="345"/>
  <c r="H15" i="345" s="1"/>
  <c r="E15" i="345"/>
  <c r="H14" i="345"/>
  <c r="G14" i="345"/>
  <c r="H13" i="345"/>
  <c r="G13" i="345"/>
  <c r="H12" i="345"/>
  <c r="G12" i="345"/>
  <c r="G15" i="345" s="1"/>
  <c r="F11" i="345"/>
  <c r="F27" i="345" s="1"/>
  <c r="E11" i="345"/>
  <c r="E19" i="345" s="1"/>
  <c r="C6" i="345"/>
  <c r="E27" i="346" l="1"/>
  <c r="E19" i="346"/>
  <c r="G23" i="345"/>
  <c r="H23" i="345"/>
  <c r="G31" i="345"/>
  <c r="F19" i="345"/>
  <c r="E27" i="345"/>
  <c r="H77" i="344"/>
  <c r="G77" i="344"/>
  <c r="F77" i="344"/>
  <c r="E77" i="344"/>
  <c r="D77" i="344"/>
  <c r="C77" i="344"/>
  <c r="H73" i="344"/>
  <c r="G73" i="344" s="1"/>
  <c r="F73" i="344" s="1"/>
  <c r="E73" i="344" s="1"/>
  <c r="D73" i="344" s="1"/>
  <c r="C73" i="344" s="1"/>
  <c r="F31" i="344"/>
  <c r="H31" i="344" s="1"/>
  <c r="E31" i="344"/>
  <c r="H30" i="344"/>
  <c r="G30" i="344"/>
  <c r="H29" i="344"/>
  <c r="G29" i="344"/>
  <c r="H28" i="344"/>
  <c r="G28" i="344"/>
  <c r="G31" i="344" s="1"/>
  <c r="F23" i="344"/>
  <c r="E23" i="344"/>
  <c r="H22" i="344"/>
  <c r="G22" i="344"/>
  <c r="H21" i="344"/>
  <c r="G21" i="344"/>
  <c r="H20" i="344"/>
  <c r="G20" i="344"/>
  <c r="F15" i="344"/>
  <c r="E15" i="344"/>
  <c r="H14" i="344"/>
  <c r="G14" i="344"/>
  <c r="H13" i="344"/>
  <c r="G13" i="344"/>
  <c r="H12" i="344"/>
  <c r="G12" i="344"/>
  <c r="F11" i="344"/>
  <c r="F27" i="344" s="1"/>
  <c r="C6" i="344"/>
  <c r="H15" i="344" l="1"/>
  <c r="G23" i="344"/>
  <c r="H23" i="344"/>
  <c r="G15" i="344"/>
  <c r="F19" i="344"/>
  <c r="E11" i="344"/>
  <c r="H77" i="343"/>
  <c r="G77" i="343"/>
  <c r="F77" i="343"/>
  <c r="E77" i="343"/>
  <c r="D77" i="343"/>
  <c r="C77" i="343"/>
  <c r="H73" i="343"/>
  <c r="G73" i="343"/>
  <c r="F73" i="343" s="1"/>
  <c r="E73" i="343" s="1"/>
  <c r="D73" i="343" s="1"/>
  <c r="C73" i="343" s="1"/>
  <c r="F31" i="343"/>
  <c r="E31" i="343"/>
  <c r="H30" i="343"/>
  <c r="G30" i="343"/>
  <c r="H29" i="343"/>
  <c r="G29" i="343"/>
  <c r="H28" i="343"/>
  <c r="G28" i="343"/>
  <c r="F23" i="343"/>
  <c r="H23" i="343" s="1"/>
  <c r="E23" i="343"/>
  <c r="H22" i="343"/>
  <c r="G22" i="343"/>
  <c r="H21" i="343"/>
  <c r="G21" i="343"/>
  <c r="H20" i="343"/>
  <c r="G20" i="343"/>
  <c r="F15" i="343"/>
  <c r="E15" i="343"/>
  <c r="H14" i="343"/>
  <c r="G14" i="343"/>
  <c r="H13" i="343"/>
  <c r="G13" i="343"/>
  <c r="H12" i="343"/>
  <c r="G12" i="343"/>
  <c r="F11" i="343"/>
  <c r="F27" i="343" s="1"/>
  <c r="C6" i="343"/>
  <c r="E27" i="344" l="1"/>
  <c r="E19" i="344"/>
  <c r="G23" i="343"/>
  <c r="G31" i="343"/>
  <c r="H31" i="343"/>
  <c r="G15" i="343"/>
  <c r="H15" i="343"/>
  <c r="F19" i="343"/>
  <c r="E11" i="343"/>
  <c r="E27" i="343" s="1"/>
  <c r="E19" i="343"/>
  <c r="H77" i="342"/>
  <c r="G77" i="342"/>
  <c r="F77" i="342"/>
  <c r="E77" i="342"/>
  <c r="D77" i="342"/>
  <c r="C77" i="342"/>
  <c r="H73" i="342"/>
  <c r="G73" i="342"/>
  <c r="F73" i="342"/>
  <c r="E73" i="342" s="1"/>
  <c r="D73" i="342" s="1"/>
  <c r="C73" i="342" s="1"/>
  <c r="F31" i="342"/>
  <c r="H31" i="342" s="1"/>
  <c r="E31" i="342"/>
  <c r="H30" i="342"/>
  <c r="G30" i="342"/>
  <c r="H29" i="342"/>
  <c r="G29" i="342"/>
  <c r="H28" i="342"/>
  <c r="G28" i="342"/>
  <c r="G31" i="342" s="1"/>
  <c r="F23" i="342"/>
  <c r="H23" i="342" s="1"/>
  <c r="E23" i="342"/>
  <c r="H22" i="342"/>
  <c r="G22" i="342"/>
  <c r="H21" i="342"/>
  <c r="G21" i="342"/>
  <c r="H20" i="342"/>
  <c r="G20" i="342"/>
  <c r="G23" i="342" s="1"/>
  <c r="F15" i="342"/>
  <c r="H15" i="342" s="1"/>
  <c r="E15" i="342"/>
  <c r="H14" i="342"/>
  <c r="G14" i="342"/>
  <c r="H13" i="342"/>
  <c r="G13" i="342"/>
  <c r="H12" i="342"/>
  <c r="G12" i="342"/>
  <c r="G15" i="342" s="1"/>
  <c r="F11" i="342"/>
  <c r="F19" i="342" s="1"/>
  <c r="E11" i="342"/>
  <c r="E19" i="342" s="1"/>
  <c r="C6" i="342"/>
  <c r="E27" i="342" l="1"/>
  <c r="F27" i="342"/>
  <c r="H77" i="341" l="1"/>
  <c r="G77" i="341"/>
  <c r="F77" i="341"/>
  <c r="E77" i="341"/>
  <c r="D77" i="341"/>
  <c r="C77" i="341"/>
  <c r="H73" i="341"/>
  <c r="G73" i="341" s="1"/>
  <c r="F73" i="341" s="1"/>
  <c r="E73" i="341" s="1"/>
  <c r="D73" i="341" s="1"/>
  <c r="C73" i="341" s="1"/>
  <c r="F31" i="341"/>
  <c r="E31" i="341"/>
  <c r="H30" i="341"/>
  <c r="G30" i="341"/>
  <c r="H29" i="341"/>
  <c r="G29" i="341"/>
  <c r="H28" i="341"/>
  <c r="G28" i="341"/>
  <c r="F23" i="341"/>
  <c r="E23" i="341"/>
  <c r="H22" i="341"/>
  <c r="G22" i="341"/>
  <c r="H21" i="341"/>
  <c r="G21" i="341"/>
  <c r="H20" i="341"/>
  <c r="G20" i="341"/>
  <c r="F15" i="341"/>
  <c r="E15" i="341"/>
  <c r="H14" i="341"/>
  <c r="G14" i="341"/>
  <c r="H13" i="341"/>
  <c r="G13" i="341"/>
  <c r="H12" i="341"/>
  <c r="G12" i="341"/>
  <c r="F11" i="341"/>
  <c r="F27" i="341" s="1"/>
  <c r="E11" i="341"/>
  <c r="E27" i="341" s="1"/>
  <c r="C6" i="341"/>
  <c r="D77" i="340"/>
  <c r="E77" i="340"/>
  <c r="F77" i="340"/>
  <c r="G77" i="340"/>
  <c r="H77" i="340"/>
  <c r="C77" i="340"/>
  <c r="G12" i="340"/>
  <c r="H12" i="340"/>
  <c r="H73" i="340"/>
  <c r="G73" i="340"/>
  <c r="F73" i="340" s="1"/>
  <c r="E73" i="340" s="1"/>
  <c r="D73" i="340" s="1"/>
  <c r="C73" i="340" s="1"/>
  <c r="F31" i="340"/>
  <c r="E31" i="340"/>
  <c r="H30" i="340"/>
  <c r="G30" i="340"/>
  <c r="H29" i="340"/>
  <c r="G29" i="340"/>
  <c r="H28" i="340"/>
  <c r="G28" i="340"/>
  <c r="G31" i="340" s="1"/>
  <c r="F23" i="340"/>
  <c r="H23" i="340" s="1"/>
  <c r="E23" i="340"/>
  <c r="H22" i="340"/>
  <c r="G22" i="340"/>
  <c r="H21" i="340"/>
  <c r="G21" i="340"/>
  <c r="H20" i="340"/>
  <c r="G20" i="340"/>
  <c r="G23" i="340" s="1"/>
  <c r="F15" i="340"/>
  <c r="E15" i="340"/>
  <c r="H14" i="340"/>
  <c r="G14" i="340"/>
  <c r="H13" i="340"/>
  <c r="G13" i="340"/>
  <c r="G15" i="340"/>
  <c r="F11" i="340"/>
  <c r="F27" i="340" s="1"/>
  <c r="E11" i="340"/>
  <c r="E27" i="340" s="1"/>
  <c r="C6" i="340"/>
  <c r="G73" i="339"/>
  <c r="F73" i="339" s="1"/>
  <c r="E73" i="339" s="1"/>
  <c r="D73" i="339" s="1"/>
  <c r="C73" i="339" s="1"/>
  <c r="E31" i="339"/>
  <c r="E23" i="339"/>
  <c r="E15" i="339"/>
  <c r="F11" i="339"/>
  <c r="H15" i="339"/>
  <c r="H77" i="339"/>
  <c r="H73" i="339"/>
  <c r="F31" i="339"/>
  <c r="H31" i="339" s="1"/>
  <c r="H30" i="339"/>
  <c r="G30" i="339"/>
  <c r="H29" i="339"/>
  <c r="G29" i="339"/>
  <c r="H28" i="339"/>
  <c r="G28" i="339"/>
  <c r="F23" i="339"/>
  <c r="H22" i="339"/>
  <c r="G22" i="339"/>
  <c r="H21" i="339"/>
  <c r="G21" i="339"/>
  <c r="H20" i="339"/>
  <c r="G20" i="339"/>
  <c r="F15" i="339"/>
  <c r="H14" i="339"/>
  <c r="G14" i="339"/>
  <c r="H13" i="339"/>
  <c r="G13" i="339"/>
  <c r="H12" i="339"/>
  <c r="G12" i="339"/>
  <c r="G15" i="339" s="1"/>
  <c r="F27" i="339"/>
  <c r="C6" i="339"/>
  <c r="H15" i="341" l="1"/>
  <c r="H31" i="341"/>
  <c r="G31" i="341"/>
  <c r="H23" i="341"/>
  <c r="G23" i="341"/>
  <c r="G15" i="341"/>
  <c r="F19" i="341"/>
  <c r="E19" i="341"/>
  <c r="H31" i="340"/>
  <c r="H15" i="340"/>
  <c r="F19" i="340"/>
  <c r="E19" i="340"/>
  <c r="G31" i="339"/>
  <c r="E11" i="339"/>
  <c r="E19" i="339" s="1"/>
  <c r="H23" i="339"/>
  <c r="G23" i="339"/>
  <c r="F19" i="339"/>
  <c r="E27" i="339"/>
  <c r="G12" i="338"/>
  <c r="H12" i="338"/>
  <c r="G13" i="338"/>
  <c r="G15" i="338" s="1"/>
  <c r="H13" i="338"/>
  <c r="E31" i="338"/>
  <c r="E23" i="338"/>
  <c r="E15" i="338"/>
  <c r="H77" i="338"/>
  <c r="H73" i="338"/>
  <c r="G73" i="338" s="1"/>
  <c r="F73" i="338" s="1"/>
  <c r="E73" i="338" s="1"/>
  <c r="D73" i="338" s="1"/>
  <c r="C73" i="338" s="1"/>
  <c r="F31" i="338"/>
  <c r="H31" i="338" s="1"/>
  <c r="H30" i="338"/>
  <c r="G30" i="338"/>
  <c r="H29" i="338"/>
  <c r="G29" i="338"/>
  <c r="H28" i="338"/>
  <c r="G28" i="338"/>
  <c r="F23" i="338"/>
  <c r="H23" i="338" s="1"/>
  <c r="H22" i="338"/>
  <c r="G22" i="338"/>
  <c r="H21" i="338"/>
  <c r="G21" i="338"/>
  <c r="H20" i="338"/>
  <c r="G20" i="338"/>
  <c r="F15" i="338"/>
  <c r="H14" i="338"/>
  <c r="G14" i="338"/>
  <c r="F11" i="338"/>
  <c r="F27" i="338" s="1"/>
  <c r="E11" i="338"/>
  <c r="E19" i="338" s="1"/>
  <c r="C6" i="338"/>
  <c r="G12" i="337"/>
  <c r="H12" i="337"/>
  <c r="G13" i="337"/>
  <c r="H13" i="337"/>
  <c r="H77" i="337"/>
  <c r="H73" i="337"/>
  <c r="G73" i="337"/>
  <c r="F73" i="337" s="1"/>
  <c r="E73" i="337" s="1"/>
  <c r="D73" i="337" s="1"/>
  <c r="C73" i="337" s="1"/>
  <c r="F31" i="337"/>
  <c r="H31" i="337" s="1"/>
  <c r="H30" i="337"/>
  <c r="G30" i="337"/>
  <c r="H29" i="337"/>
  <c r="G29" i="337"/>
  <c r="H28" i="337"/>
  <c r="G28" i="337"/>
  <c r="F23" i="337"/>
  <c r="H23" i="337" s="1"/>
  <c r="H22" i="337"/>
  <c r="G22" i="337"/>
  <c r="H21" i="337"/>
  <c r="G21" i="337"/>
  <c r="H20" i="337"/>
  <c r="G20" i="337"/>
  <c r="F19" i="337"/>
  <c r="F15" i="337"/>
  <c r="H15" i="337" s="1"/>
  <c r="H14" i="337"/>
  <c r="G14" i="337"/>
  <c r="F11" i="337"/>
  <c r="F27" i="337" s="1"/>
  <c r="E11" i="337"/>
  <c r="E19" i="337" s="1"/>
  <c r="C6" i="337"/>
  <c r="G12" i="336"/>
  <c r="H12" i="336"/>
  <c r="G13" i="336"/>
  <c r="H13" i="336"/>
  <c r="H77" i="336"/>
  <c r="H73" i="336"/>
  <c r="G73" i="336" s="1"/>
  <c r="F73" i="336" s="1"/>
  <c r="E73" i="336" s="1"/>
  <c r="D73" i="336" s="1"/>
  <c r="C73" i="336" s="1"/>
  <c r="F31" i="336"/>
  <c r="E31" i="336"/>
  <c r="H30" i="336"/>
  <c r="G30" i="336"/>
  <c r="H29" i="336"/>
  <c r="G29" i="336"/>
  <c r="H28" i="336"/>
  <c r="G28" i="336"/>
  <c r="F23" i="336"/>
  <c r="E23" i="336"/>
  <c r="H22" i="336"/>
  <c r="G22" i="336"/>
  <c r="H21" i="336"/>
  <c r="G21" i="336"/>
  <c r="H20" i="336"/>
  <c r="G20" i="336"/>
  <c r="F15" i="336"/>
  <c r="E15" i="336"/>
  <c r="H14" i="336"/>
  <c r="G14" i="336"/>
  <c r="F11" i="336"/>
  <c r="F27" i="336" s="1"/>
  <c r="E11" i="336"/>
  <c r="E27" i="336" s="1"/>
  <c r="C6" i="336"/>
  <c r="E31" i="335"/>
  <c r="E23" i="335"/>
  <c r="E15" i="335"/>
  <c r="H77" i="335"/>
  <c r="H73" i="335"/>
  <c r="G73" i="335"/>
  <c r="F73" i="335" s="1"/>
  <c r="E73" i="335" s="1"/>
  <c r="D73" i="335" s="1"/>
  <c r="C73" i="335" s="1"/>
  <c r="F31" i="335"/>
  <c r="H30" i="335"/>
  <c r="G30" i="335"/>
  <c r="H29" i="335"/>
  <c r="G29" i="335"/>
  <c r="H28" i="335"/>
  <c r="G28" i="335"/>
  <c r="F23" i="335"/>
  <c r="H22" i="335"/>
  <c r="G22" i="335"/>
  <c r="H21" i="335"/>
  <c r="G21" i="335"/>
  <c r="H20" i="335"/>
  <c r="G20" i="335"/>
  <c r="F15" i="335"/>
  <c r="H14" i="335"/>
  <c r="G14" i="335"/>
  <c r="H13" i="335"/>
  <c r="G13" i="335"/>
  <c r="H12" i="335"/>
  <c r="G12" i="335"/>
  <c r="F11" i="335"/>
  <c r="F27" i="335" s="1"/>
  <c r="C6" i="335"/>
  <c r="E31" i="334"/>
  <c r="E23" i="334"/>
  <c r="E15" i="334"/>
  <c r="H77" i="334"/>
  <c r="H73" i="334"/>
  <c r="G73" i="334" s="1"/>
  <c r="F73" i="334" s="1"/>
  <c r="E73" i="334" s="1"/>
  <c r="D73" i="334" s="1"/>
  <c r="C73" i="334" s="1"/>
  <c r="F31" i="334"/>
  <c r="H31" i="334" s="1"/>
  <c r="H30" i="334"/>
  <c r="G30" i="334"/>
  <c r="H29" i="334"/>
  <c r="G29" i="334"/>
  <c r="H28" i="334"/>
  <c r="G28" i="334"/>
  <c r="F23" i="334"/>
  <c r="H22" i="334"/>
  <c r="G22" i="334"/>
  <c r="H21" i="334"/>
  <c r="G21" i="334"/>
  <c r="H20" i="334"/>
  <c r="G20" i="334"/>
  <c r="F15" i="334"/>
  <c r="H15" i="334" s="1"/>
  <c r="H14" i="334"/>
  <c r="G14" i="334"/>
  <c r="H13" i="334"/>
  <c r="G13" i="334"/>
  <c r="H12" i="334"/>
  <c r="G12" i="334"/>
  <c r="F11" i="334"/>
  <c r="F27" i="334" s="1"/>
  <c r="E11" i="334"/>
  <c r="E19" i="334" s="1"/>
  <c r="C6" i="334"/>
  <c r="E31" i="333"/>
  <c r="E23" i="333"/>
  <c r="E15" i="333"/>
  <c r="H77" i="333"/>
  <c r="G77" i="333"/>
  <c r="F77" i="333"/>
  <c r="E77" i="333"/>
  <c r="D77" i="333"/>
  <c r="C77" i="333"/>
  <c r="H73" i="333"/>
  <c r="G73" i="333" s="1"/>
  <c r="F73" i="333" s="1"/>
  <c r="E73" i="333" s="1"/>
  <c r="D73" i="333" s="1"/>
  <c r="C73" i="333" s="1"/>
  <c r="F31" i="333"/>
  <c r="H31" i="333" s="1"/>
  <c r="H30" i="333"/>
  <c r="G30" i="333"/>
  <c r="H29" i="333"/>
  <c r="G29" i="333"/>
  <c r="H28" i="333"/>
  <c r="G28" i="333"/>
  <c r="F23" i="333"/>
  <c r="H23" i="333" s="1"/>
  <c r="H22" i="333"/>
  <c r="G22" i="333"/>
  <c r="H21" i="333"/>
  <c r="G21" i="333"/>
  <c r="H20" i="333"/>
  <c r="G20" i="333"/>
  <c r="F15" i="333"/>
  <c r="H15" i="333" s="1"/>
  <c r="H14" i="333"/>
  <c r="G14" i="333"/>
  <c r="H13" i="333"/>
  <c r="G13" i="333"/>
  <c r="H12" i="333"/>
  <c r="G12" i="333"/>
  <c r="F11" i="333"/>
  <c r="F27" i="333" s="1"/>
  <c r="E11" i="333"/>
  <c r="E19" i="333" s="1"/>
  <c r="C6" i="333"/>
  <c r="H77" i="332"/>
  <c r="G77" i="332"/>
  <c r="F77" i="332"/>
  <c r="E77" i="332"/>
  <c r="D77" i="332"/>
  <c r="C77" i="332"/>
  <c r="H73" i="332"/>
  <c r="G73" i="332" s="1"/>
  <c r="F73" i="332" s="1"/>
  <c r="E73" i="332" s="1"/>
  <c r="D73" i="332" s="1"/>
  <c r="C73" i="332" s="1"/>
  <c r="F31" i="332"/>
  <c r="H31" i="332" s="1"/>
  <c r="E31" i="332"/>
  <c r="H30" i="332"/>
  <c r="G30" i="332"/>
  <c r="H29" i="332"/>
  <c r="G29" i="332"/>
  <c r="H28" i="332"/>
  <c r="G28" i="332"/>
  <c r="G31" i="332" s="1"/>
  <c r="F23" i="332"/>
  <c r="E23" i="332"/>
  <c r="H22" i="332"/>
  <c r="G22" i="332"/>
  <c r="H21" i="332"/>
  <c r="G21" i="332"/>
  <c r="H20" i="332"/>
  <c r="G20" i="332"/>
  <c r="F15" i="332"/>
  <c r="H15" i="332" s="1"/>
  <c r="E15" i="332"/>
  <c r="H14" i="332"/>
  <c r="G14" i="332"/>
  <c r="H13" i="332"/>
  <c r="G13" i="332"/>
  <c r="H12" i="332"/>
  <c r="G12" i="332"/>
  <c r="F11" i="332"/>
  <c r="F27" i="332" s="1"/>
  <c r="E11" i="332"/>
  <c r="E19" i="332" s="1"/>
  <c r="C6" i="332"/>
  <c r="C77" i="331"/>
  <c r="D77" i="331"/>
  <c r="E77" i="331"/>
  <c r="F77" i="331"/>
  <c r="G77" i="331"/>
  <c r="E31" i="331"/>
  <c r="E23" i="331"/>
  <c r="E15" i="331"/>
  <c r="H77" i="331"/>
  <c r="H73" i="331"/>
  <c r="G73" i="331" s="1"/>
  <c r="F73" i="331" s="1"/>
  <c r="E73" i="331" s="1"/>
  <c r="D73" i="331" s="1"/>
  <c r="C73" i="331" s="1"/>
  <c r="F31" i="331"/>
  <c r="H31" i="331" s="1"/>
  <c r="H30" i="331"/>
  <c r="G30" i="331"/>
  <c r="H29" i="331"/>
  <c r="G29" i="331"/>
  <c r="H28" i="331"/>
  <c r="G28" i="331"/>
  <c r="F23" i="331"/>
  <c r="H23" i="331" s="1"/>
  <c r="H22" i="331"/>
  <c r="G22" i="331"/>
  <c r="H21" i="331"/>
  <c r="G21" i="331"/>
  <c r="H20" i="331"/>
  <c r="G20" i="331"/>
  <c r="F15" i="331"/>
  <c r="H15" i="331" s="1"/>
  <c r="H14" i="331"/>
  <c r="G14" i="331"/>
  <c r="H13" i="331"/>
  <c r="G13" i="331"/>
  <c r="H12" i="331"/>
  <c r="G12" i="331"/>
  <c r="F11" i="331"/>
  <c r="F27" i="331" s="1"/>
  <c r="E11" i="331"/>
  <c r="E19" i="331" s="1"/>
  <c r="C6" i="331"/>
  <c r="H77" i="330"/>
  <c r="G77" i="330"/>
  <c r="F77" i="330"/>
  <c r="E77" i="330"/>
  <c r="D77" i="330"/>
  <c r="C77" i="330"/>
  <c r="H73" i="330"/>
  <c r="G73" i="330" s="1"/>
  <c r="F73" i="330" s="1"/>
  <c r="E73" i="330" s="1"/>
  <c r="D73" i="330" s="1"/>
  <c r="C73" i="330" s="1"/>
  <c r="F31" i="330"/>
  <c r="E31" i="330"/>
  <c r="H30" i="330"/>
  <c r="G30" i="330"/>
  <c r="H29" i="330"/>
  <c r="G29" i="330"/>
  <c r="H28" i="330"/>
  <c r="G28" i="330"/>
  <c r="F23" i="330"/>
  <c r="E23" i="330"/>
  <c r="H22" i="330"/>
  <c r="G22" i="330"/>
  <c r="H21" i="330"/>
  <c r="G21" i="330"/>
  <c r="H20" i="330"/>
  <c r="G20" i="330"/>
  <c r="F15" i="330"/>
  <c r="E15" i="330"/>
  <c r="H14" i="330"/>
  <c r="G14" i="330"/>
  <c r="H13" i="330"/>
  <c r="G13" i="330"/>
  <c r="H12" i="330"/>
  <c r="G12" i="330"/>
  <c r="F11" i="330"/>
  <c r="F27" i="330" s="1"/>
  <c r="E11" i="330"/>
  <c r="E19" i="330" s="1"/>
  <c r="C6" i="330"/>
  <c r="H77" i="329"/>
  <c r="H21" i="329"/>
  <c r="G22" i="329"/>
  <c r="H13" i="329"/>
  <c r="G77" i="329"/>
  <c r="F77" i="329"/>
  <c r="E77" i="329"/>
  <c r="D77" i="329"/>
  <c r="C77" i="329"/>
  <c r="H73" i="329"/>
  <c r="G73" i="329"/>
  <c r="F73" i="329" s="1"/>
  <c r="E73" i="329" s="1"/>
  <c r="D73" i="329" s="1"/>
  <c r="C73" i="329" s="1"/>
  <c r="F31" i="329"/>
  <c r="E31" i="329"/>
  <c r="H30" i="329"/>
  <c r="G30" i="329"/>
  <c r="H29" i="329"/>
  <c r="G29" i="329"/>
  <c r="H28" i="329"/>
  <c r="G28" i="329"/>
  <c r="F23" i="329"/>
  <c r="H23" i="329" s="1"/>
  <c r="E23" i="329"/>
  <c r="H22" i="329"/>
  <c r="H20" i="329"/>
  <c r="G20" i="329"/>
  <c r="F15" i="329"/>
  <c r="H15" i="329" s="1"/>
  <c r="E15" i="329"/>
  <c r="H14" i="329"/>
  <c r="G14" i="329"/>
  <c r="H12" i="329"/>
  <c r="G12" i="329"/>
  <c r="F11" i="329"/>
  <c r="F27" i="329" s="1"/>
  <c r="E11" i="329"/>
  <c r="E27" i="329" s="1"/>
  <c r="C6" i="329"/>
  <c r="C77" i="328"/>
  <c r="D77" i="328"/>
  <c r="E77" i="328"/>
  <c r="F77" i="328"/>
  <c r="G77" i="328"/>
  <c r="E31" i="328"/>
  <c r="E23" i="328"/>
  <c r="E15" i="328"/>
  <c r="F11" i="328"/>
  <c r="H73" i="328"/>
  <c r="G73" i="328" s="1"/>
  <c r="F73" i="328" s="1"/>
  <c r="E73" i="328" s="1"/>
  <c r="D73" i="328" s="1"/>
  <c r="C73" i="328" s="1"/>
  <c r="F31" i="328"/>
  <c r="H31" i="328" s="1"/>
  <c r="H30" i="328"/>
  <c r="G30" i="328"/>
  <c r="H29" i="328"/>
  <c r="G29" i="328"/>
  <c r="H28" i="328"/>
  <c r="G28" i="328"/>
  <c r="F23" i="328"/>
  <c r="H23" i="328" s="1"/>
  <c r="H22" i="328"/>
  <c r="G22" i="328"/>
  <c r="H21" i="328"/>
  <c r="G21" i="328"/>
  <c r="H20" i="328"/>
  <c r="G20" i="328"/>
  <c r="F15" i="328"/>
  <c r="H14" i="328"/>
  <c r="G14" i="328"/>
  <c r="H13" i="328"/>
  <c r="G13" i="328"/>
  <c r="H12" i="328"/>
  <c r="G12" i="328"/>
  <c r="F19" i="328"/>
  <c r="C6" i="328"/>
  <c r="H77" i="327"/>
  <c r="G77" i="327"/>
  <c r="F77" i="327"/>
  <c r="E77" i="327"/>
  <c r="D77" i="327"/>
  <c r="C77" i="327"/>
  <c r="H73" i="327"/>
  <c r="G73" i="327" s="1"/>
  <c r="F73" i="327" s="1"/>
  <c r="E73" i="327" s="1"/>
  <c r="D73" i="327" s="1"/>
  <c r="C73" i="327" s="1"/>
  <c r="J44" i="327"/>
  <c r="I44" i="327"/>
  <c r="H44" i="327"/>
  <c r="G44" i="327"/>
  <c r="F44" i="327"/>
  <c r="E44" i="327"/>
  <c r="F31" i="327"/>
  <c r="H31" i="327" s="1"/>
  <c r="E31" i="327"/>
  <c r="H30" i="327"/>
  <c r="G30" i="327"/>
  <c r="H29" i="327"/>
  <c r="G29" i="327"/>
  <c r="H28" i="327"/>
  <c r="G28" i="327"/>
  <c r="F23" i="327"/>
  <c r="H23" i="327" s="1"/>
  <c r="E23" i="327"/>
  <c r="H22" i="327"/>
  <c r="G22" i="327"/>
  <c r="H21" i="327"/>
  <c r="G21" i="327"/>
  <c r="H20" i="327"/>
  <c r="G20" i="327"/>
  <c r="G23" i="327" s="1"/>
  <c r="F15" i="327"/>
  <c r="E15" i="327"/>
  <c r="H14" i="327"/>
  <c r="G14" i="327"/>
  <c r="H13" i="327"/>
  <c r="G13" i="327"/>
  <c r="H12" i="327"/>
  <c r="G12" i="327"/>
  <c r="G15" i="327" s="1"/>
  <c r="F11" i="327"/>
  <c r="F27" i="327" s="1"/>
  <c r="C6" i="327"/>
  <c r="G23" i="338" l="1"/>
  <c r="H15" i="338"/>
  <c r="G31" i="338"/>
  <c r="F19" i="338"/>
  <c r="E27" i="338"/>
  <c r="G31" i="337"/>
  <c r="G23" i="337"/>
  <c r="G15" i="337"/>
  <c r="E27" i="337"/>
  <c r="H31" i="336"/>
  <c r="G31" i="336"/>
  <c r="H23" i="336"/>
  <c r="G23" i="336"/>
  <c r="G15" i="336"/>
  <c r="H15" i="336"/>
  <c r="F19" i="336"/>
  <c r="E19" i="336"/>
  <c r="G15" i="335"/>
  <c r="G23" i="335"/>
  <c r="H31" i="335"/>
  <c r="G31" i="335"/>
  <c r="H23" i="335"/>
  <c r="H15" i="335"/>
  <c r="E11" i="335"/>
  <c r="E19" i="335" s="1"/>
  <c r="F19" i="335"/>
  <c r="E27" i="335"/>
  <c r="H23" i="334"/>
  <c r="G31" i="334"/>
  <c r="G23" i="334"/>
  <c r="G15" i="334"/>
  <c r="F19" i="334"/>
  <c r="E27" i="334"/>
  <c r="G31" i="333"/>
  <c r="G23" i="333"/>
  <c r="G15" i="333"/>
  <c r="F19" i="333"/>
  <c r="E27" i="333"/>
  <c r="G15" i="332"/>
  <c r="H23" i="332"/>
  <c r="G23" i="332"/>
  <c r="F19" i="332"/>
  <c r="E27" i="332"/>
  <c r="G31" i="331"/>
  <c r="G23" i="331"/>
  <c r="G15" i="331"/>
  <c r="F19" i="331"/>
  <c r="E27" i="331"/>
  <c r="G31" i="330"/>
  <c r="H31" i="330"/>
  <c r="H23" i="330"/>
  <c r="G23" i="330"/>
  <c r="H15" i="330"/>
  <c r="G15" i="330"/>
  <c r="F19" i="330"/>
  <c r="E27" i="330"/>
  <c r="G21" i="329"/>
  <c r="G23" i="329"/>
  <c r="G13" i="329"/>
  <c r="G15" i="329" s="1"/>
  <c r="H31" i="329"/>
  <c r="G31" i="329"/>
  <c r="F19" i="329"/>
  <c r="E19" i="329"/>
  <c r="G31" i="328"/>
  <c r="G23" i="328"/>
  <c r="H15" i="328"/>
  <c r="G15" i="328"/>
  <c r="E11" i="328"/>
  <c r="E19" i="328" s="1"/>
  <c r="E27" i="328"/>
  <c r="F27" i="328"/>
  <c r="E11" i="327"/>
  <c r="E27" i="327" s="1"/>
  <c r="G31" i="327"/>
  <c r="H15" i="327"/>
  <c r="E19" i="327"/>
  <c r="F19" i="327"/>
  <c r="H77" i="326"/>
  <c r="G77" i="326"/>
  <c r="F77" i="326"/>
  <c r="E77" i="326"/>
  <c r="D77" i="326"/>
  <c r="C77" i="326"/>
  <c r="H73" i="326"/>
  <c r="G73" i="326"/>
  <c r="F73" i="326" s="1"/>
  <c r="E73" i="326" s="1"/>
  <c r="D73" i="326" s="1"/>
  <c r="C73" i="326" s="1"/>
  <c r="J44" i="326"/>
  <c r="I44" i="326"/>
  <c r="H44" i="326"/>
  <c r="G44" i="326"/>
  <c r="F44" i="326"/>
  <c r="E44" i="326"/>
  <c r="F31" i="326"/>
  <c r="E31" i="326"/>
  <c r="H30" i="326"/>
  <c r="G30" i="326"/>
  <c r="H29" i="326"/>
  <c r="G29" i="326"/>
  <c r="H28" i="326"/>
  <c r="G28" i="326"/>
  <c r="H23" i="326"/>
  <c r="F23" i="326"/>
  <c r="E23" i="326"/>
  <c r="H22" i="326"/>
  <c r="G22" i="326"/>
  <c r="H21" i="326"/>
  <c r="G21" i="326"/>
  <c r="H20" i="326"/>
  <c r="G20" i="326"/>
  <c r="F15" i="326"/>
  <c r="E15" i="326"/>
  <c r="H14" i="326"/>
  <c r="G14" i="326"/>
  <c r="H13" i="326"/>
  <c r="G13" i="326"/>
  <c r="H12" i="326"/>
  <c r="G12" i="326"/>
  <c r="F11" i="326"/>
  <c r="F27" i="326" s="1"/>
  <c r="C6" i="326"/>
  <c r="H31" i="326" l="1"/>
  <c r="G31" i="326"/>
  <c r="G23" i="326"/>
  <c r="G15" i="326"/>
  <c r="H15" i="326"/>
  <c r="E11" i="326"/>
  <c r="F19" i="326"/>
  <c r="G73" i="325"/>
  <c r="F73" i="325" s="1"/>
  <c r="E73" i="325" s="1"/>
  <c r="D73" i="325" s="1"/>
  <c r="C73" i="325" s="1"/>
  <c r="H77" i="325"/>
  <c r="G77" i="325"/>
  <c r="F77" i="325"/>
  <c r="E77" i="325"/>
  <c r="D77" i="325"/>
  <c r="C77" i="325"/>
  <c r="H73" i="325"/>
  <c r="J44" i="325"/>
  <c r="I44" i="325"/>
  <c r="H44" i="325"/>
  <c r="G44" i="325"/>
  <c r="F44" i="325"/>
  <c r="E44" i="325"/>
  <c r="F31" i="325"/>
  <c r="H31" i="325" s="1"/>
  <c r="E31" i="325"/>
  <c r="H30" i="325"/>
  <c r="G30" i="325"/>
  <c r="H29" i="325"/>
  <c r="G29" i="325"/>
  <c r="H28" i="325"/>
  <c r="G28" i="325"/>
  <c r="F23" i="325"/>
  <c r="E23" i="325"/>
  <c r="H22" i="325"/>
  <c r="G22" i="325"/>
  <c r="H21" i="325"/>
  <c r="G21" i="325"/>
  <c r="H20" i="325"/>
  <c r="G20" i="325"/>
  <c r="F15" i="325"/>
  <c r="E15" i="325"/>
  <c r="H14" i="325"/>
  <c r="G14" i="325"/>
  <c r="H13" i="325"/>
  <c r="G13" i="325"/>
  <c r="H12" i="325"/>
  <c r="G12" i="325"/>
  <c r="F11" i="325"/>
  <c r="F27" i="325" s="1"/>
  <c r="C6" i="325"/>
  <c r="H15" i="325" l="1"/>
  <c r="H23" i="325"/>
  <c r="E27" i="326"/>
  <c r="E19" i="326"/>
  <c r="G31" i="325"/>
  <c r="G23" i="325"/>
  <c r="G15" i="325"/>
  <c r="E11" i="325"/>
  <c r="E27" i="325" s="1"/>
  <c r="E19" i="325"/>
  <c r="F19" i="325"/>
  <c r="H77" i="324"/>
  <c r="G77" i="324"/>
  <c r="F77" i="324"/>
  <c r="E77" i="324"/>
  <c r="D77" i="324"/>
  <c r="C77" i="324"/>
  <c r="H73" i="324"/>
  <c r="G73" i="324" s="1"/>
  <c r="F73" i="324" s="1"/>
  <c r="E73" i="324" s="1"/>
  <c r="D73" i="324" s="1"/>
  <c r="C73" i="324" s="1"/>
  <c r="J44" i="324"/>
  <c r="I44" i="324"/>
  <c r="H44" i="324"/>
  <c r="G44" i="324"/>
  <c r="F44" i="324"/>
  <c r="E44" i="324"/>
  <c r="F31" i="324"/>
  <c r="E31" i="324"/>
  <c r="H30" i="324"/>
  <c r="G30" i="324"/>
  <c r="H29" i="324"/>
  <c r="G29" i="324"/>
  <c r="H28" i="324"/>
  <c r="G28" i="324"/>
  <c r="G31" i="324" s="1"/>
  <c r="F23" i="324"/>
  <c r="E23" i="324"/>
  <c r="H22" i="324"/>
  <c r="G22" i="324"/>
  <c r="H21" i="324"/>
  <c r="G21" i="324"/>
  <c r="H20" i="324"/>
  <c r="G20" i="324"/>
  <c r="G23" i="324" s="1"/>
  <c r="F15" i="324"/>
  <c r="E15" i="324"/>
  <c r="H14" i="324"/>
  <c r="G14" i="324"/>
  <c r="H13" i="324"/>
  <c r="G13" i="324"/>
  <c r="H12" i="324"/>
  <c r="G12" i="324"/>
  <c r="F11" i="324"/>
  <c r="F27" i="324" s="1"/>
  <c r="C6" i="324"/>
  <c r="H77" i="323"/>
  <c r="G77" i="323"/>
  <c r="F77" i="323"/>
  <c r="E77" i="323"/>
  <c r="D77" i="323"/>
  <c r="C77" i="323"/>
  <c r="H73" i="323"/>
  <c r="G73" i="323"/>
  <c r="F73" i="323" s="1"/>
  <c r="E73" i="323" s="1"/>
  <c r="D73" i="323" s="1"/>
  <c r="C73" i="323" s="1"/>
  <c r="J44" i="323"/>
  <c r="I44" i="323"/>
  <c r="H44" i="323"/>
  <c r="G44" i="323"/>
  <c r="F44" i="323"/>
  <c r="E44" i="323"/>
  <c r="F31" i="323"/>
  <c r="E31" i="323"/>
  <c r="H30" i="323"/>
  <c r="G30" i="323"/>
  <c r="H29" i="323"/>
  <c r="G29" i="323"/>
  <c r="H28" i="323"/>
  <c r="G28" i="323"/>
  <c r="F23" i="323"/>
  <c r="H23" i="323" s="1"/>
  <c r="E23" i="323"/>
  <c r="H22" i="323"/>
  <c r="G22" i="323"/>
  <c r="H21" i="323"/>
  <c r="G21" i="323"/>
  <c r="H20" i="323"/>
  <c r="G20" i="323"/>
  <c r="G23" i="323" s="1"/>
  <c r="F15" i="323"/>
  <c r="E15" i="323"/>
  <c r="H14" i="323"/>
  <c r="G14" i="323"/>
  <c r="H13" i="323"/>
  <c r="G13" i="323"/>
  <c r="H12" i="323"/>
  <c r="G12" i="323"/>
  <c r="F11" i="323"/>
  <c r="F19" i="323" s="1"/>
  <c r="C6" i="323"/>
  <c r="H77" i="322"/>
  <c r="G77" i="322"/>
  <c r="F77" i="322"/>
  <c r="E77" i="322"/>
  <c r="D77" i="322"/>
  <c r="C77" i="322"/>
  <c r="H73" i="322"/>
  <c r="G73" i="322"/>
  <c r="F73" i="322" s="1"/>
  <c r="E73" i="322" s="1"/>
  <c r="D73" i="322" s="1"/>
  <c r="C73" i="322" s="1"/>
  <c r="J44" i="322"/>
  <c r="I44" i="322"/>
  <c r="H44" i="322"/>
  <c r="G44" i="322"/>
  <c r="F44" i="322"/>
  <c r="E44" i="322"/>
  <c r="F31" i="322"/>
  <c r="E31" i="322"/>
  <c r="H30" i="322"/>
  <c r="G30" i="322"/>
  <c r="H29" i="322"/>
  <c r="G29" i="322"/>
  <c r="H28" i="322"/>
  <c r="G28" i="322"/>
  <c r="F23" i="322"/>
  <c r="E23" i="322"/>
  <c r="H22" i="322"/>
  <c r="G22" i="322"/>
  <c r="H21" i="322"/>
  <c r="G21" i="322"/>
  <c r="H20" i="322"/>
  <c r="G20" i="322"/>
  <c r="F15" i="322"/>
  <c r="E15" i="322"/>
  <c r="H14" i="322"/>
  <c r="G14" i="322"/>
  <c r="H13" i="322"/>
  <c r="G13" i="322"/>
  <c r="H12" i="322"/>
  <c r="G12" i="322"/>
  <c r="F11" i="322"/>
  <c r="F27" i="322" s="1"/>
  <c r="C6" i="322"/>
  <c r="G15" i="324" l="1"/>
  <c r="E11" i="323"/>
  <c r="E19" i="323" s="1"/>
  <c r="E11" i="324"/>
  <c r="E27" i="324" s="1"/>
  <c r="H15" i="324"/>
  <c r="G15" i="322"/>
  <c r="H31" i="324"/>
  <c r="H23" i="324"/>
  <c r="E19" i="324"/>
  <c r="F19" i="324"/>
  <c r="G15" i="323"/>
  <c r="G31" i="323"/>
  <c r="H31" i="323"/>
  <c r="H15" i="323"/>
  <c r="E27" i="323"/>
  <c r="F27" i="323"/>
  <c r="G31" i="322"/>
  <c r="H31" i="322"/>
  <c r="G23" i="322"/>
  <c r="H23" i="322"/>
  <c r="H15" i="322"/>
  <c r="E11" i="322"/>
  <c r="E27" i="322" s="1"/>
  <c r="F19" i="322"/>
  <c r="H77" i="320"/>
  <c r="G77" i="320"/>
  <c r="F77" i="320"/>
  <c r="E77" i="320"/>
  <c r="D77" i="320"/>
  <c r="C77" i="320"/>
  <c r="J44" i="320"/>
  <c r="I44" i="320"/>
  <c r="H44" i="320"/>
  <c r="G44" i="320"/>
  <c r="F44" i="320"/>
  <c r="E44" i="320"/>
  <c r="H77" i="319"/>
  <c r="G77" i="319"/>
  <c r="F77" i="319"/>
  <c r="E77" i="319"/>
  <c r="D77" i="319"/>
  <c r="C77" i="319"/>
  <c r="J44" i="319"/>
  <c r="I44" i="319"/>
  <c r="H44" i="319"/>
  <c r="G44" i="319"/>
  <c r="F44" i="319"/>
  <c r="E44" i="319"/>
  <c r="H77" i="318"/>
  <c r="G77" i="318"/>
  <c r="F77" i="318"/>
  <c r="E77" i="318"/>
  <c r="D77" i="318"/>
  <c r="C77" i="318"/>
  <c r="J44" i="318"/>
  <c r="I44" i="318"/>
  <c r="H44" i="318"/>
  <c r="G44" i="318"/>
  <c r="F44" i="318"/>
  <c r="E44" i="318"/>
  <c r="J44" i="317"/>
  <c r="I44" i="317"/>
  <c r="H44" i="317"/>
  <c r="G44" i="317"/>
  <c r="F44" i="317"/>
  <c r="E44" i="317"/>
  <c r="G77" i="317"/>
  <c r="F77" i="317"/>
  <c r="E77" i="317"/>
  <c r="D77" i="317"/>
  <c r="C77" i="317"/>
  <c r="F31" i="320"/>
  <c r="E31" i="320"/>
  <c r="F23" i="320"/>
  <c r="E23" i="320"/>
  <c r="F15" i="320"/>
  <c r="E15" i="320"/>
  <c r="F31" i="319"/>
  <c r="E31" i="319"/>
  <c r="F23" i="319"/>
  <c r="E23" i="319"/>
  <c r="F15" i="319"/>
  <c r="E15" i="319"/>
  <c r="F31" i="318"/>
  <c r="E31" i="318"/>
  <c r="F23" i="318"/>
  <c r="E23" i="318"/>
  <c r="F15" i="318"/>
  <c r="E15" i="318"/>
  <c r="H77" i="317"/>
  <c r="F31" i="317"/>
  <c r="E31" i="317"/>
  <c r="F23" i="317"/>
  <c r="E23" i="317"/>
  <c r="F15" i="317"/>
  <c r="E15" i="317"/>
  <c r="J44" i="321"/>
  <c r="I44" i="321"/>
  <c r="H44" i="321"/>
  <c r="G44" i="321"/>
  <c r="F44" i="321"/>
  <c r="E44" i="321"/>
  <c r="G77" i="321"/>
  <c r="F77" i="321"/>
  <c r="E77" i="321"/>
  <c r="D77" i="321"/>
  <c r="C77" i="321"/>
  <c r="H77" i="321"/>
  <c r="F31" i="321"/>
  <c r="E31" i="321"/>
  <c r="F23" i="321"/>
  <c r="E23" i="321"/>
  <c r="G15" i="321"/>
  <c r="F15" i="321"/>
  <c r="E15" i="321"/>
  <c r="H73" i="321"/>
  <c r="G73" i="321" s="1"/>
  <c r="F73" i="321" s="1"/>
  <c r="E73" i="321" s="1"/>
  <c r="D73" i="321" s="1"/>
  <c r="C73" i="321" s="1"/>
  <c r="H30" i="321"/>
  <c r="G30" i="321"/>
  <c r="H29" i="321"/>
  <c r="G29" i="321"/>
  <c r="H28" i="321"/>
  <c r="G28" i="321"/>
  <c r="G31" i="321" s="1"/>
  <c r="H22" i="321"/>
  <c r="G22" i="321"/>
  <c r="H21" i="321"/>
  <c r="G21" i="321"/>
  <c r="H20" i="321"/>
  <c r="G20" i="321"/>
  <c r="G23" i="321" s="1"/>
  <c r="H14" i="321"/>
  <c r="G14" i="321"/>
  <c r="H13" i="321"/>
  <c r="G13" i="321"/>
  <c r="H12" i="321"/>
  <c r="G12" i="321"/>
  <c r="F11" i="321"/>
  <c r="F27" i="321" s="1"/>
  <c r="C6" i="321"/>
  <c r="E19" i="322" l="1"/>
  <c r="H23" i="321"/>
  <c r="H15" i="321"/>
  <c r="E11" i="321"/>
  <c r="E27" i="321" s="1"/>
  <c r="H31" i="321"/>
  <c r="F19" i="321"/>
  <c r="E19" i="321" l="1"/>
  <c r="H73" i="320"/>
  <c r="G73" i="320"/>
  <c r="F73" i="320" s="1"/>
  <c r="E73" i="320" s="1"/>
  <c r="D73" i="320" s="1"/>
  <c r="C73" i="320" s="1"/>
  <c r="H30" i="320"/>
  <c r="G30" i="320"/>
  <c r="H29" i="320"/>
  <c r="G29" i="320"/>
  <c r="H28" i="320"/>
  <c r="G28" i="320"/>
  <c r="H22" i="320"/>
  <c r="G22" i="320"/>
  <c r="H21" i="320"/>
  <c r="G21" i="320"/>
  <c r="H20" i="320"/>
  <c r="G20" i="320"/>
  <c r="H15" i="320"/>
  <c r="H14" i="320"/>
  <c r="G14" i="320"/>
  <c r="H13" i="320"/>
  <c r="G13" i="320"/>
  <c r="H12" i="320"/>
  <c r="G12" i="320"/>
  <c r="G15" i="320" s="1"/>
  <c r="F11" i="320"/>
  <c r="F27" i="320" s="1"/>
  <c r="E11" i="320"/>
  <c r="E19" i="320" s="1"/>
  <c r="C6" i="320"/>
  <c r="H73" i="319"/>
  <c r="G73" i="319" s="1"/>
  <c r="F73" i="319" s="1"/>
  <c r="E73" i="319" s="1"/>
  <c r="D73" i="319" s="1"/>
  <c r="C73" i="319" s="1"/>
  <c r="H30" i="319"/>
  <c r="G30" i="319"/>
  <c r="H29" i="319"/>
  <c r="G29" i="319"/>
  <c r="H28" i="319"/>
  <c r="G28" i="319"/>
  <c r="H22" i="319"/>
  <c r="G22" i="319"/>
  <c r="H21" i="319"/>
  <c r="G21" i="319"/>
  <c r="H20" i="319"/>
  <c r="G20" i="319"/>
  <c r="G23" i="319" s="1"/>
  <c r="H14" i="319"/>
  <c r="G14" i="319"/>
  <c r="H13" i="319"/>
  <c r="G13" i="319"/>
  <c r="H12" i="319"/>
  <c r="G12" i="319"/>
  <c r="G15" i="319" s="1"/>
  <c r="F11" i="319"/>
  <c r="F27" i="319" s="1"/>
  <c r="C6" i="319"/>
  <c r="G31" i="320" l="1"/>
  <c r="G31" i="319"/>
  <c r="G23" i="320"/>
  <c r="H31" i="320"/>
  <c r="F19" i="320"/>
  <c r="H23" i="320"/>
  <c r="E27" i="320"/>
  <c r="H15" i="319"/>
  <c r="H31" i="319"/>
  <c r="H23" i="319"/>
  <c r="F19" i="319"/>
  <c r="E11" i="319"/>
  <c r="E27" i="319" s="1"/>
  <c r="E19" i="319" l="1"/>
  <c r="F11" i="318" l="1"/>
  <c r="H30" i="318"/>
  <c r="G30" i="318"/>
  <c r="H29" i="318"/>
  <c r="G29" i="318"/>
  <c r="H28" i="318"/>
  <c r="G28" i="318"/>
  <c r="G31" i="318" s="1"/>
  <c r="H22" i="318"/>
  <c r="G22" i="318"/>
  <c r="H21" i="318"/>
  <c r="G21" i="318"/>
  <c r="H20" i="318"/>
  <c r="G20" i="318"/>
  <c r="H14" i="318"/>
  <c r="G14" i="318"/>
  <c r="H13" i="318"/>
  <c r="G13" i="318"/>
  <c r="H12" i="318"/>
  <c r="G12" i="318"/>
  <c r="H73" i="317"/>
  <c r="G73" i="317" s="1"/>
  <c r="F73" i="317" s="1"/>
  <c r="E73" i="317" s="1"/>
  <c r="D73" i="317" s="1"/>
  <c r="C73" i="317" s="1"/>
  <c r="G23" i="318" l="1"/>
  <c r="G15" i="318"/>
  <c r="H31" i="318"/>
  <c r="H23" i="318"/>
  <c r="H15" i="318"/>
  <c r="F27" i="318"/>
  <c r="F19" i="318"/>
  <c r="E11" i="318"/>
  <c r="E27" i="318" s="1"/>
  <c r="H73" i="318"/>
  <c r="G73" i="318" s="1"/>
  <c r="F73" i="318" s="1"/>
  <c r="E73" i="318" s="1"/>
  <c r="D73" i="318" s="1"/>
  <c r="C73" i="318" s="1"/>
  <c r="C6" i="318"/>
  <c r="H30" i="317"/>
  <c r="G30" i="317"/>
  <c r="H29" i="317"/>
  <c r="G29" i="317"/>
  <c r="H28" i="317"/>
  <c r="G28" i="317"/>
  <c r="H22" i="317"/>
  <c r="G22" i="317"/>
  <c r="H21" i="317"/>
  <c r="G21" i="317"/>
  <c r="H20" i="317"/>
  <c r="G20" i="317"/>
  <c r="H14" i="317"/>
  <c r="G14" i="317"/>
  <c r="H13" i="317"/>
  <c r="G13" i="317"/>
  <c r="H12" i="317"/>
  <c r="G12" i="317"/>
  <c r="G15" i="317" s="1"/>
  <c r="F11" i="317"/>
  <c r="C6" i="317"/>
  <c r="G31" i="317" l="1"/>
  <c r="G23" i="317"/>
  <c r="E19" i="318"/>
  <c r="F19" i="317"/>
  <c r="E11" i="317"/>
  <c r="H31" i="317"/>
  <c r="H23" i="317"/>
  <c r="H15" i="317"/>
  <c r="F27" i="317"/>
  <c r="E27" i="317" l="1"/>
  <c r="E19" i="3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Documents and Settings\malina\Рабочий стол\клиенты\Зарегистрированные2012.xlsx" odcFile="C:\Documents and Settings\malina\Мои документы\Мои источники данных\Зарегистрированные2012 Январь2012$.odc" keepAlive="1" name="Зарегистрированные2012 Январь2012$" type="5" refreshedVersion="0" new="1" background="1">
    <dbPr connection="Provider=Microsoft.ACE.OLEDB.12.0;Password=&quot;&quot;;User ID=Admin;Data Source=C:\Documents and Settings\malina\Рабочий стол\клиенты\Зарегистрированные2012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Январь2012$" commandType="3"/>
  </connection>
  <connection id="2" xr16:uid="{00000000-0015-0000-FFFF-FFFF01000000}" sourceFile="C:\Documents and Settings\malina\Рабочий стол\клиенты\Зарегистрированные2012.xlsx" odcFile="C:\Documents and Settings\malina\Мои документы\Мои источники данных\Зарегистрированные2012 Январь2012$.odc" keepAlive="1" name="Зарегистрированные2012 Январь2012$1" type="5" refreshedVersion="0" new="1" background="1">
    <dbPr connection="Provider=Microsoft.ACE.OLEDB.12.0;Password=&quot;&quot;;User ID=Admin;Data Source=C:\Documents and Settings\malina\Рабочий стол\клиенты\Зарегистрированные2012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Январь2012$" commandType="3"/>
  </connection>
</connections>
</file>

<file path=xl/sharedStrings.xml><?xml version="1.0" encoding="utf-8"?>
<sst xmlns="http://schemas.openxmlformats.org/spreadsheetml/2006/main" count="2112" uniqueCount="18">
  <si>
    <t>Физические лица</t>
  </si>
  <si>
    <t>Юридические лица</t>
  </si>
  <si>
    <t>Клиенты, передавшие свои средства в ДУ</t>
  </si>
  <si>
    <t>Всего</t>
  </si>
  <si>
    <t>Изменение (ед.)</t>
  </si>
  <si>
    <t>Изменение (%)</t>
  </si>
  <si>
    <t>Таблица 2</t>
  </si>
  <si>
    <t>Таблица 1</t>
  </si>
  <si>
    <t>Таблица 3</t>
  </si>
  <si>
    <t>Количество активных клиентов в Системе торгов (совершивших в течение месяца хотя бы одну сделку):</t>
  </si>
  <si>
    <t>Изменение количества уникальных клиентов - ретроспективные данные</t>
  </si>
  <si>
    <t>Группы клиентов</t>
  </si>
  <si>
    <t xml:space="preserve">Динамика количества клиентов за </t>
  </si>
  <si>
    <t>Количество зарегистрированных клиентов в Системе торгов (по состоянию на последний день месяца):</t>
  </si>
  <si>
    <t>Количество уникальных клиентов в Системе торгов (по состоянию на последний день месяца):</t>
  </si>
  <si>
    <t>Количество уникальных клиентов в Системе торгов (по состоянию на последний день месяца) (ежегодная статистика):</t>
  </si>
  <si>
    <t>Количество уникальных клиентов в Системе торгов (по состоянию на последний день месяца) (за последние 6 месяцев):</t>
  </si>
  <si>
    <t>Клиенты Участников торгов фондового рынка Московской Биржи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</si>
</sst>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р_._-;\-* #,##0_р_._-;_-* &quot;-&quot;??_р_._-;_-@_-"/>
    <numFmt numFmtId="166" formatCode="[$-419]mmmm\ yyyy;@"/>
  </numFmts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entury Gothic"/>
      <family val="2"/>
      <charset val="204"/>
    </font>
    <font>
      <b/>
      <sz val="11"/>
      <name val="Century Gothic"/>
      <family val="2"/>
      <charset val="204"/>
    </font>
    <font>
      <b/>
      <i/>
      <sz val="12"/>
      <name val="Century Gothic"/>
      <family val="2"/>
      <charset val="204"/>
    </font>
    <font>
      <sz val="10"/>
      <name val="Century Gothic"/>
      <family val="2"/>
      <charset val="204"/>
    </font>
    <font>
      <b/>
      <i/>
      <sz val="10"/>
      <name val="Century Gothic"/>
      <family val="2"/>
      <charset val="204"/>
    </font>
    <font>
      <b/>
      <sz val="10"/>
      <name val="Century Gothic"/>
      <family val="2"/>
      <charset val="204"/>
    </font>
    <font>
      <b/>
      <sz val="12"/>
      <name val="Century Gothic"/>
      <family val="2"/>
      <charset val="204"/>
    </font>
    <font>
      <sz val="12"/>
      <name val="Century Gothic"/>
      <family val="2"/>
      <charset val="204"/>
    </font>
    <font>
      <b/>
      <i/>
      <sz val="16"/>
      <name val="Century Gothic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70">
    <xf numFmtId="0" fontId="0" fillId="0" borderId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7" fillId="31" borderId="14" applyNumberFormat="0" applyAlignment="0" applyProtection="0"/>
    <xf numFmtId="0" fontId="28" fillId="32" borderId="15" applyNumberFormat="0" applyAlignment="0" applyProtection="0"/>
    <xf numFmtId="0" fontId="29" fillId="32" borderId="14" applyNumberFormat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9" applyNumberFormat="0" applyFill="0" applyAlignment="0" applyProtection="0"/>
    <xf numFmtId="0" fontId="34" fillId="33" borderId="20" applyNumberFormat="0" applyAlignment="0" applyProtection="0"/>
    <xf numFmtId="0" fontId="35" fillId="0" borderId="0" applyNumberFormat="0" applyFill="0" applyBorder="0" applyAlignment="0" applyProtection="0"/>
    <xf numFmtId="0" fontId="36" fillId="34" borderId="0" applyNumberFormat="0" applyBorder="0" applyAlignment="0" applyProtection="0"/>
    <xf numFmtId="0" fontId="25" fillId="0" borderId="0"/>
    <xf numFmtId="0" fontId="37" fillId="35" borderId="0" applyNumberFormat="0" applyBorder="0" applyAlignment="0" applyProtection="0"/>
    <xf numFmtId="0" fontId="38" fillId="0" borderId="0" applyNumberFormat="0" applyFill="0" applyBorder="0" applyAlignment="0" applyProtection="0"/>
    <xf numFmtId="0" fontId="25" fillId="36" borderId="21" applyNumberFormat="0" applyFont="0" applyAlignment="0" applyProtection="0"/>
    <xf numFmtId="9" fontId="15" fillId="0" borderId="0" applyFon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0" fontId="41" fillId="37" borderId="0" applyNumberFormat="0" applyBorder="0" applyAlignment="0" applyProtection="0"/>
    <xf numFmtId="0" fontId="14" fillId="0" borderId="0"/>
    <xf numFmtId="0" fontId="14" fillId="36" borderId="21" applyNumberFormat="0" applyFont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14" fillId="11" borderId="0" applyNumberFormat="0" applyBorder="0" applyAlignment="0" applyProtection="0"/>
    <xf numFmtId="0" fontId="14" fillId="17" borderId="0" applyNumberFormat="0" applyBorder="0" applyAlignment="0" applyProtection="0"/>
    <xf numFmtId="0" fontId="14" fillId="12" borderId="0" applyNumberFormat="0" applyBorder="0" applyAlignment="0" applyProtection="0"/>
    <xf numFmtId="0" fontId="14" fillId="18" borderId="0" applyNumberFormat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36" borderId="21" applyNumberFormat="0" applyFont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2" borderId="0" applyNumberFormat="0" applyBorder="0" applyAlignment="0" applyProtection="0"/>
    <xf numFmtId="0" fontId="9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0" borderId="0"/>
    <xf numFmtId="0" fontId="8" fillId="36" borderId="21" applyNumberFormat="0" applyFont="0" applyAlignment="0" applyProtection="0"/>
    <xf numFmtId="0" fontId="8" fillId="0" borderId="0"/>
    <xf numFmtId="0" fontId="8" fillId="36" borderId="21" applyNumberFormat="0" applyFont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6" borderId="21" applyNumberFormat="0" applyFont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36" borderId="21" applyNumberFormat="0" applyFont="0" applyAlignment="0" applyProtection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36" borderId="21" applyNumberFormat="0" applyFont="0" applyAlignment="0" applyProtection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0"/>
    <xf numFmtId="0" fontId="6" fillId="36" borderId="21" applyNumberFormat="0" applyFont="0" applyAlignment="0" applyProtection="0"/>
    <xf numFmtId="0" fontId="6" fillId="0" borderId="0"/>
    <xf numFmtId="0" fontId="6" fillId="36" borderId="21" applyNumberFormat="0" applyFont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6" borderId="21" applyNumberFormat="0" applyFont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0"/>
    <xf numFmtId="0" fontId="6" fillId="36" borderId="21" applyNumberFormat="0" applyFont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5" fillId="0" borderId="0"/>
    <xf numFmtId="0" fontId="5" fillId="36" borderId="21" applyNumberFormat="0" applyFont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3" fillId="0" borderId="0"/>
    <xf numFmtId="0" fontId="3" fillId="36" borderId="21" applyNumberFormat="0" applyFont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2" fillId="0" borderId="0"/>
    <xf numFmtId="0" fontId="2" fillId="36" borderId="21" applyNumberFormat="0" applyFont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42" fillId="0" borderId="0"/>
    <xf numFmtId="0" fontId="43" fillId="0" borderId="0"/>
    <xf numFmtId="0" fontId="1" fillId="0" borderId="0"/>
  </cellStyleXfs>
  <cellXfs count="192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3" fontId="21" fillId="0" borderId="0" xfId="0" applyNumberFormat="1" applyFont="1" applyBorder="1"/>
    <xf numFmtId="165" fontId="21" fillId="0" borderId="0" xfId="43" applyNumberFormat="1" applyFont="1" applyBorder="1"/>
    <xf numFmtId="0" fontId="22" fillId="0" borderId="0" xfId="0" applyFont="1" applyBorder="1" applyAlignment="1">
      <alignment horizontal="justify" vertical="center"/>
    </xf>
    <xf numFmtId="0" fontId="22" fillId="0" borderId="0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vertical="center"/>
    </xf>
    <xf numFmtId="0" fontId="22" fillId="2" borderId="5" xfId="0" applyFont="1" applyFill="1" applyBorder="1" applyAlignment="1">
      <alignment vertical="center"/>
    </xf>
    <xf numFmtId="0" fontId="22" fillId="3" borderId="5" xfId="0" applyFont="1" applyFill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horizontal="right" vertical="center"/>
    </xf>
    <xf numFmtId="0" fontId="19" fillId="0" borderId="3" xfId="0" applyFont="1" applyBorder="1" applyAlignment="1">
      <alignment horizontal="right" vertical="center" wrapText="1"/>
    </xf>
    <xf numFmtId="0" fontId="18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3" borderId="5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9" fillId="2" borderId="5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6" fillId="6" borderId="9" xfId="0" applyFont="1" applyFill="1" applyBorder="1" applyAlignment="1">
      <alignment vertical="center"/>
    </xf>
    <xf numFmtId="0" fontId="16" fillId="4" borderId="11" xfId="0" applyFont="1" applyFill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3" fontId="22" fillId="0" borderId="0" xfId="0" applyNumberFormat="1" applyFont="1" applyBorder="1" applyAlignment="1">
      <alignment vertical="center" wrapText="1"/>
    </xf>
    <xf numFmtId="3" fontId="21" fillId="0" borderId="0" xfId="0" applyNumberFormat="1" applyFont="1" applyBorder="1" applyAlignment="1">
      <alignment vertical="center"/>
    </xf>
    <xf numFmtId="10" fontId="21" fillId="0" borderId="0" xfId="40" applyNumberFormat="1" applyFont="1" applyBorder="1" applyAlignment="1">
      <alignment vertical="center"/>
    </xf>
    <xf numFmtId="0" fontId="19" fillId="0" borderId="3" xfId="0" applyFont="1" applyFill="1" applyBorder="1" applyAlignment="1">
      <alignment horizontal="right" vertical="center" wrapText="1"/>
    </xf>
    <xf numFmtId="0" fontId="19" fillId="0" borderId="0" xfId="0" applyFont="1" applyFill="1" applyAlignment="1">
      <alignment vertical="center" wrapText="1"/>
    </xf>
    <xf numFmtId="3" fontId="19" fillId="0" borderId="0" xfId="0" applyNumberFormat="1" applyFont="1" applyAlignment="1">
      <alignment vertical="center"/>
    </xf>
    <xf numFmtId="10" fontId="19" fillId="0" borderId="4" xfId="40" applyNumberFormat="1" applyFont="1" applyBorder="1" applyAlignment="1">
      <alignment vertical="center"/>
    </xf>
    <xf numFmtId="0" fontId="22" fillId="0" borderId="3" xfId="0" applyFont="1" applyFill="1" applyBorder="1" applyAlignment="1">
      <alignment horizontal="right" vertical="center"/>
    </xf>
    <xf numFmtId="0" fontId="22" fillId="0" borderId="6" xfId="0" applyFont="1" applyFill="1" applyBorder="1" applyAlignment="1">
      <alignment horizontal="right" vertical="center"/>
    </xf>
    <xf numFmtId="166" fontId="18" fillId="3" borderId="0" xfId="0" applyNumberFormat="1" applyFont="1" applyFill="1" applyAlignment="1">
      <alignment vertical="center"/>
    </xf>
    <xf numFmtId="10" fontId="22" fillId="0" borderId="3" xfId="40" applyNumberFormat="1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3" fontId="22" fillId="0" borderId="3" xfId="0" applyNumberFormat="1" applyFont="1" applyFill="1" applyBorder="1" applyAlignment="1">
      <alignment horizontal="right" vertical="center"/>
    </xf>
    <xf numFmtId="166" fontId="22" fillId="0" borderId="3" xfId="0" applyNumberFormat="1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1" fontId="0" fillId="0" borderId="0" xfId="0" applyNumberFormat="1"/>
    <xf numFmtId="3" fontId="23" fillId="0" borderId="4" xfId="0" applyNumberFormat="1" applyFont="1" applyBorder="1" applyAlignment="1">
      <alignment vertical="center" wrapText="1"/>
    </xf>
    <xf numFmtId="3" fontId="23" fillId="4" borderId="5" xfId="0" applyNumberFormat="1" applyFont="1" applyFill="1" applyBorder="1"/>
    <xf numFmtId="3" fontId="23" fillId="5" borderId="7" xfId="0" applyNumberFormat="1" applyFont="1" applyFill="1" applyBorder="1"/>
    <xf numFmtId="3" fontId="23" fillId="6" borderId="1" xfId="0" applyNumberFormat="1" applyFont="1" applyFill="1" applyBorder="1"/>
    <xf numFmtId="3" fontId="22" fillId="0" borderId="3" xfId="0" applyNumberFormat="1" applyFont="1" applyBorder="1" applyAlignment="1">
      <alignment horizontal="right"/>
    </xf>
    <xf numFmtId="3" fontId="23" fillId="0" borderId="4" xfId="0" applyNumberFormat="1" applyFont="1" applyFill="1" applyBorder="1" applyAlignment="1">
      <alignment vertical="center" wrapText="1"/>
    </xf>
    <xf numFmtId="4" fontId="19" fillId="0" borderId="0" xfId="0" applyNumberFormat="1" applyFont="1" applyFill="1" applyAlignment="1">
      <alignment vertical="center"/>
    </xf>
    <xf numFmtId="2" fontId="0" fillId="0" borderId="0" xfId="0" applyNumberFormat="1"/>
    <xf numFmtId="0" fontId="18" fillId="2" borderId="5" xfId="0" applyFont="1" applyFill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19" fillId="3" borderId="0" xfId="0" applyFont="1" applyFill="1" applyAlignment="1">
      <alignment vertical="center"/>
    </xf>
    <xf numFmtId="0" fontId="18" fillId="3" borderId="0" xfId="0" applyFont="1" applyFill="1" applyAlignment="1">
      <alignment horizontal="right" vertical="center"/>
    </xf>
    <xf numFmtId="166" fontId="22" fillId="0" borderId="3" xfId="0" applyNumberFormat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vertical="center"/>
    </xf>
    <xf numFmtId="3" fontId="22" fillId="0" borderId="3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3" fontId="22" fillId="0" borderId="0" xfId="0" applyNumberFormat="1" applyFont="1" applyAlignment="1">
      <alignment vertical="center" wrapText="1"/>
    </xf>
    <xf numFmtId="3" fontId="21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3" fontId="21" fillId="0" borderId="0" xfId="0" applyNumberFormat="1" applyFont="1"/>
    <xf numFmtId="0" fontId="22" fillId="0" borderId="0" xfId="0" applyFont="1" applyAlignment="1">
      <alignment horizontal="justify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2" fontId="19" fillId="0" borderId="0" xfId="0" applyNumberFormat="1" applyFont="1" applyAlignment="1">
      <alignment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3" fillId="4" borderId="5" xfId="0" applyFont="1" applyFill="1" applyBorder="1" applyAlignment="1">
      <alignment horizontal="left" vertical="center" wrapText="1"/>
    </xf>
    <xf numFmtId="0" fontId="23" fillId="4" borderId="11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right" vertical="center"/>
    </xf>
    <xf numFmtId="0" fontId="22" fillId="0" borderId="3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3" fillId="5" borderId="7" xfId="0" applyFont="1" applyFill="1" applyBorder="1" applyAlignment="1">
      <alignment horizontal="left" vertical="center"/>
    </xf>
    <xf numFmtId="0" fontId="23" fillId="5" borderId="8" xfId="0" applyFont="1" applyFill="1" applyBorder="1" applyAlignment="1">
      <alignment horizontal="left" vertical="center"/>
    </xf>
    <xf numFmtId="0" fontId="23" fillId="6" borderId="1" xfId="0" applyFont="1" applyFill="1" applyBorder="1" applyAlignment="1">
      <alignment horizontal="left" vertical="center"/>
    </xf>
    <xf numFmtId="0" fontId="23" fillId="6" borderId="9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166" fontId="24" fillId="0" borderId="12" xfId="0" applyNumberFormat="1" applyFont="1" applyBorder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23" fillId="0" borderId="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</cellXfs>
  <cellStyles count="670">
    <cellStyle name="20% — акцент1" xfId="1" builtinId="30" customBuiltin="1"/>
    <cellStyle name="20% - Акцент1 10" xfId="641" xr:uid="{00000000-0005-0000-0000-000001000000}"/>
    <cellStyle name="20% - Акцент1 11" xfId="655" xr:uid="{00000000-0005-0000-0000-000002000000}"/>
    <cellStyle name="20% - Акцент1 2" xfId="47" xr:uid="{00000000-0005-0000-0000-000003000000}"/>
    <cellStyle name="20% - Акцент1 2 2" xfId="93" xr:uid="{00000000-0005-0000-0000-000004000000}"/>
    <cellStyle name="20% - Акцент1 2 2 2" xfId="185" xr:uid="{00000000-0005-0000-0000-000005000000}"/>
    <cellStyle name="20% - Акцент1 2 2 2 2" xfId="535" xr:uid="{00000000-0005-0000-0000-000006000000}"/>
    <cellStyle name="20% - Акцент1 2 2 3" xfId="443" xr:uid="{00000000-0005-0000-0000-000007000000}"/>
    <cellStyle name="20% - Акцент1 2 2 4" xfId="351" xr:uid="{00000000-0005-0000-0000-000008000000}"/>
    <cellStyle name="20% - Акцент1 2 3" xfId="139" xr:uid="{00000000-0005-0000-0000-000009000000}"/>
    <cellStyle name="20% - Акцент1 2 3 2" xfId="489" xr:uid="{00000000-0005-0000-0000-00000A000000}"/>
    <cellStyle name="20% - Акцент1 2 4" xfId="231" xr:uid="{00000000-0005-0000-0000-00000B000000}"/>
    <cellStyle name="20% - Акцент1 2 4 2" xfId="581" xr:uid="{00000000-0005-0000-0000-00000C000000}"/>
    <cellStyle name="20% - Акцент1 2 5" xfId="397" xr:uid="{00000000-0005-0000-0000-00000D000000}"/>
    <cellStyle name="20% - Акцент1 2 6" xfId="305" xr:uid="{00000000-0005-0000-0000-00000E000000}"/>
    <cellStyle name="20% - Акцент1 3" xfId="65" xr:uid="{00000000-0005-0000-0000-00000F000000}"/>
    <cellStyle name="20% - Акцент1 3 2" xfId="111" xr:uid="{00000000-0005-0000-0000-000010000000}"/>
    <cellStyle name="20% - Акцент1 3 2 2" xfId="203" xr:uid="{00000000-0005-0000-0000-000011000000}"/>
    <cellStyle name="20% - Акцент1 3 2 2 2" xfId="553" xr:uid="{00000000-0005-0000-0000-000012000000}"/>
    <cellStyle name="20% - Акцент1 3 2 3" xfId="461" xr:uid="{00000000-0005-0000-0000-000013000000}"/>
    <cellStyle name="20% - Акцент1 3 2 4" xfId="369" xr:uid="{00000000-0005-0000-0000-000014000000}"/>
    <cellStyle name="20% - Акцент1 3 3" xfId="157" xr:uid="{00000000-0005-0000-0000-000015000000}"/>
    <cellStyle name="20% - Акцент1 3 3 2" xfId="507" xr:uid="{00000000-0005-0000-0000-000016000000}"/>
    <cellStyle name="20% - Акцент1 3 4" xfId="249" xr:uid="{00000000-0005-0000-0000-000017000000}"/>
    <cellStyle name="20% - Акцент1 3 4 2" xfId="599" xr:uid="{00000000-0005-0000-0000-000018000000}"/>
    <cellStyle name="20% - Акцент1 3 5" xfId="415" xr:uid="{00000000-0005-0000-0000-000019000000}"/>
    <cellStyle name="20% - Акцент1 3 6" xfId="323" xr:uid="{00000000-0005-0000-0000-00001A000000}"/>
    <cellStyle name="20% - Акцент1 4" xfId="77" xr:uid="{00000000-0005-0000-0000-00001B000000}"/>
    <cellStyle name="20% - Акцент1 4 2" xfId="169" xr:uid="{00000000-0005-0000-0000-00001C000000}"/>
    <cellStyle name="20% - Акцент1 4 2 2" xfId="519" xr:uid="{00000000-0005-0000-0000-00001D000000}"/>
    <cellStyle name="20% - Акцент1 4 3" xfId="263" xr:uid="{00000000-0005-0000-0000-00001E000000}"/>
    <cellStyle name="20% - Акцент1 4 3 2" xfId="613" xr:uid="{00000000-0005-0000-0000-00001F000000}"/>
    <cellStyle name="20% - Акцент1 4 4" xfId="427" xr:uid="{00000000-0005-0000-0000-000020000000}"/>
    <cellStyle name="20% - Акцент1 4 5" xfId="335" xr:uid="{00000000-0005-0000-0000-000021000000}"/>
    <cellStyle name="20% - Акцент1 5" xfId="123" xr:uid="{00000000-0005-0000-0000-000022000000}"/>
    <cellStyle name="20% - Акцент1 5 2" xfId="473" xr:uid="{00000000-0005-0000-0000-000023000000}"/>
    <cellStyle name="20% - Акцент1 6" xfId="215" xr:uid="{00000000-0005-0000-0000-000024000000}"/>
    <cellStyle name="20% - Акцент1 6 2" xfId="565" xr:uid="{00000000-0005-0000-0000-000025000000}"/>
    <cellStyle name="20% - Акцент1 7" xfId="277" xr:uid="{00000000-0005-0000-0000-000026000000}"/>
    <cellStyle name="20% - Акцент1 7 2" xfId="627" xr:uid="{00000000-0005-0000-0000-000027000000}"/>
    <cellStyle name="20% - Акцент1 8" xfId="381" xr:uid="{00000000-0005-0000-0000-000028000000}"/>
    <cellStyle name="20% - Акцент1 9" xfId="289" xr:uid="{00000000-0005-0000-0000-000029000000}"/>
    <cellStyle name="20% — акцент2" xfId="2" builtinId="34" customBuiltin="1"/>
    <cellStyle name="20% - Акцент2 10" xfId="643" xr:uid="{00000000-0005-0000-0000-00002B000000}"/>
    <cellStyle name="20% - Акцент2 11" xfId="657" xr:uid="{00000000-0005-0000-0000-00002C000000}"/>
    <cellStyle name="20% - Акцент2 2" xfId="49" xr:uid="{00000000-0005-0000-0000-00002D000000}"/>
    <cellStyle name="20% - Акцент2 2 2" xfId="95" xr:uid="{00000000-0005-0000-0000-00002E000000}"/>
    <cellStyle name="20% - Акцент2 2 2 2" xfId="187" xr:uid="{00000000-0005-0000-0000-00002F000000}"/>
    <cellStyle name="20% - Акцент2 2 2 2 2" xfId="537" xr:uid="{00000000-0005-0000-0000-000030000000}"/>
    <cellStyle name="20% - Акцент2 2 2 3" xfId="445" xr:uid="{00000000-0005-0000-0000-000031000000}"/>
    <cellStyle name="20% - Акцент2 2 2 4" xfId="353" xr:uid="{00000000-0005-0000-0000-000032000000}"/>
    <cellStyle name="20% - Акцент2 2 3" xfId="141" xr:uid="{00000000-0005-0000-0000-000033000000}"/>
    <cellStyle name="20% - Акцент2 2 3 2" xfId="491" xr:uid="{00000000-0005-0000-0000-000034000000}"/>
    <cellStyle name="20% - Акцент2 2 4" xfId="233" xr:uid="{00000000-0005-0000-0000-000035000000}"/>
    <cellStyle name="20% - Акцент2 2 4 2" xfId="583" xr:uid="{00000000-0005-0000-0000-000036000000}"/>
    <cellStyle name="20% - Акцент2 2 5" xfId="399" xr:uid="{00000000-0005-0000-0000-000037000000}"/>
    <cellStyle name="20% - Акцент2 2 6" xfId="307" xr:uid="{00000000-0005-0000-0000-000038000000}"/>
    <cellStyle name="20% - Акцент2 3" xfId="67" xr:uid="{00000000-0005-0000-0000-000039000000}"/>
    <cellStyle name="20% - Акцент2 3 2" xfId="113" xr:uid="{00000000-0005-0000-0000-00003A000000}"/>
    <cellStyle name="20% - Акцент2 3 2 2" xfId="205" xr:uid="{00000000-0005-0000-0000-00003B000000}"/>
    <cellStyle name="20% - Акцент2 3 2 2 2" xfId="555" xr:uid="{00000000-0005-0000-0000-00003C000000}"/>
    <cellStyle name="20% - Акцент2 3 2 3" xfId="463" xr:uid="{00000000-0005-0000-0000-00003D000000}"/>
    <cellStyle name="20% - Акцент2 3 2 4" xfId="371" xr:uid="{00000000-0005-0000-0000-00003E000000}"/>
    <cellStyle name="20% - Акцент2 3 3" xfId="159" xr:uid="{00000000-0005-0000-0000-00003F000000}"/>
    <cellStyle name="20% - Акцент2 3 3 2" xfId="509" xr:uid="{00000000-0005-0000-0000-000040000000}"/>
    <cellStyle name="20% - Акцент2 3 4" xfId="251" xr:uid="{00000000-0005-0000-0000-000041000000}"/>
    <cellStyle name="20% - Акцент2 3 4 2" xfId="601" xr:uid="{00000000-0005-0000-0000-000042000000}"/>
    <cellStyle name="20% - Акцент2 3 5" xfId="417" xr:uid="{00000000-0005-0000-0000-000043000000}"/>
    <cellStyle name="20% - Акцент2 3 6" xfId="325" xr:uid="{00000000-0005-0000-0000-000044000000}"/>
    <cellStyle name="20% - Акцент2 4" xfId="78" xr:uid="{00000000-0005-0000-0000-000045000000}"/>
    <cellStyle name="20% - Акцент2 4 2" xfId="170" xr:uid="{00000000-0005-0000-0000-000046000000}"/>
    <cellStyle name="20% - Акцент2 4 2 2" xfId="520" xr:uid="{00000000-0005-0000-0000-000047000000}"/>
    <cellStyle name="20% - Акцент2 4 3" xfId="265" xr:uid="{00000000-0005-0000-0000-000048000000}"/>
    <cellStyle name="20% - Акцент2 4 3 2" xfId="615" xr:uid="{00000000-0005-0000-0000-000049000000}"/>
    <cellStyle name="20% - Акцент2 4 4" xfId="428" xr:uid="{00000000-0005-0000-0000-00004A000000}"/>
    <cellStyle name="20% - Акцент2 4 5" xfId="336" xr:uid="{00000000-0005-0000-0000-00004B000000}"/>
    <cellStyle name="20% - Акцент2 5" xfId="124" xr:uid="{00000000-0005-0000-0000-00004C000000}"/>
    <cellStyle name="20% - Акцент2 5 2" xfId="474" xr:uid="{00000000-0005-0000-0000-00004D000000}"/>
    <cellStyle name="20% - Акцент2 6" xfId="216" xr:uid="{00000000-0005-0000-0000-00004E000000}"/>
    <cellStyle name="20% - Акцент2 6 2" xfId="566" xr:uid="{00000000-0005-0000-0000-00004F000000}"/>
    <cellStyle name="20% - Акцент2 7" xfId="279" xr:uid="{00000000-0005-0000-0000-000050000000}"/>
    <cellStyle name="20% - Акцент2 7 2" xfId="629" xr:uid="{00000000-0005-0000-0000-000051000000}"/>
    <cellStyle name="20% - Акцент2 8" xfId="382" xr:uid="{00000000-0005-0000-0000-000052000000}"/>
    <cellStyle name="20% - Акцент2 9" xfId="290" xr:uid="{00000000-0005-0000-0000-000053000000}"/>
    <cellStyle name="20% — акцент3" xfId="3" builtinId="38" customBuiltin="1"/>
    <cellStyle name="20% - Акцент3 10" xfId="645" xr:uid="{00000000-0005-0000-0000-000055000000}"/>
    <cellStyle name="20% - Акцент3 11" xfId="659" xr:uid="{00000000-0005-0000-0000-000056000000}"/>
    <cellStyle name="20% - Акцент3 2" xfId="51" xr:uid="{00000000-0005-0000-0000-000057000000}"/>
    <cellStyle name="20% - Акцент3 2 2" xfId="97" xr:uid="{00000000-0005-0000-0000-000058000000}"/>
    <cellStyle name="20% - Акцент3 2 2 2" xfId="189" xr:uid="{00000000-0005-0000-0000-000059000000}"/>
    <cellStyle name="20% - Акцент3 2 2 2 2" xfId="539" xr:uid="{00000000-0005-0000-0000-00005A000000}"/>
    <cellStyle name="20% - Акцент3 2 2 3" xfId="447" xr:uid="{00000000-0005-0000-0000-00005B000000}"/>
    <cellStyle name="20% - Акцент3 2 2 4" xfId="355" xr:uid="{00000000-0005-0000-0000-00005C000000}"/>
    <cellStyle name="20% - Акцент3 2 3" xfId="143" xr:uid="{00000000-0005-0000-0000-00005D000000}"/>
    <cellStyle name="20% - Акцент3 2 3 2" xfId="493" xr:uid="{00000000-0005-0000-0000-00005E000000}"/>
    <cellStyle name="20% - Акцент3 2 4" xfId="235" xr:uid="{00000000-0005-0000-0000-00005F000000}"/>
    <cellStyle name="20% - Акцент3 2 4 2" xfId="585" xr:uid="{00000000-0005-0000-0000-000060000000}"/>
    <cellStyle name="20% - Акцент3 2 5" xfId="401" xr:uid="{00000000-0005-0000-0000-000061000000}"/>
    <cellStyle name="20% - Акцент3 2 6" xfId="309" xr:uid="{00000000-0005-0000-0000-000062000000}"/>
    <cellStyle name="20% - Акцент3 3" xfId="69" xr:uid="{00000000-0005-0000-0000-000063000000}"/>
    <cellStyle name="20% - Акцент3 3 2" xfId="115" xr:uid="{00000000-0005-0000-0000-000064000000}"/>
    <cellStyle name="20% - Акцент3 3 2 2" xfId="207" xr:uid="{00000000-0005-0000-0000-000065000000}"/>
    <cellStyle name="20% - Акцент3 3 2 2 2" xfId="557" xr:uid="{00000000-0005-0000-0000-000066000000}"/>
    <cellStyle name="20% - Акцент3 3 2 3" xfId="465" xr:uid="{00000000-0005-0000-0000-000067000000}"/>
    <cellStyle name="20% - Акцент3 3 2 4" xfId="373" xr:uid="{00000000-0005-0000-0000-000068000000}"/>
    <cellStyle name="20% - Акцент3 3 3" xfId="161" xr:uid="{00000000-0005-0000-0000-000069000000}"/>
    <cellStyle name="20% - Акцент3 3 3 2" xfId="511" xr:uid="{00000000-0005-0000-0000-00006A000000}"/>
    <cellStyle name="20% - Акцент3 3 4" xfId="253" xr:uid="{00000000-0005-0000-0000-00006B000000}"/>
    <cellStyle name="20% - Акцент3 3 4 2" xfId="603" xr:uid="{00000000-0005-0000-0000-00006C000000}"/>
    <cellStyle name="20% - Акцент3 3 5" xfId="419" xr:uid="{00000000-0005-0000-0000-00006D000000}"/>
    <cellStyle name="20% - Акцент3 3 6" xfId="327" xr:uid="{00000000-0005-0000-0000-00006E000000}"/>
    <cellStyle name="20% - Акцент3 4" xfId="79" xr:uid="{00000000-0005-0000-0000-00006F000000}"/>
    <cellStyle name="20% - Акцент3 4 2" xfId="171" xr:uid="{00000000-0005-0000-0000-000070000000}"/>
    <cellStyle name="20% - Акцент3 4 2 2" xfId="521" xr:uid="{00000000-0005-0000-0000-000071000000}"/>
    <cellStyle name="20% - Акцент3 4 3" xfId="267" xr:uid="{00000000-0005-0000-0000-000072000000}"/>
    <cellStyle name="20% - Акцент3 4 3 2" xfId="617" xr:uid="{00000000-0005-0000-0000-000073000000}"/>
    <cellStyle name="20% - Акцент3 4 4" xfId="429" xr:uid="{00000000-0005-0000-0000-000074000000}"/>
    <cellStyle name="20% - Акцент3 4 5" xfId="337" xr:uid="{00000000-0005-0000-0000-000075000000}"/>
    <cellStyle name="20% - Акцент3 5" xfId="125" xr:uid="{00000000-0005-0000-0000-000076000000}"/>
    <cellStyle name="20% - Акцент3 5 2" xfId="475" xr:uid="{00000000-0005-0000-0000-000077000000}"/>
    <cellStyle name="20% - Акцент3 6" xfId="217" xr:uid="{00000000-0005-0000-0000-000078000000}"/>
    <cellStyle name="20% - Акцент3 6 2" xfId="567" xr:uid="{00000000-0005-0000-0000-000079000000}"/>
    <cellStyle name="20% - Акцент3 7" xfId="281" xr:uid="{00000000-0005-0000-0000-00007A000000}"/>
    <cellStyle name="20% - Акцент3 7 2" xfId="631" xr:uid="{00000000-0005-0000-0000-00007B000000}"/>
    <cellStyle name="20% - Акцент3 8" xfId="383" xr:uid="{00000000-0005-0000-0000-00007C000000}"/>
    <cellStyle name="20% - Акцент3 9" xfId="291" xr:uid="{00000000-0005-0000-0000-00007D000000}"/>
    <cellStyle name="20% — акцент4" xfId="4" builtinId="42" customBuiltin="1"/>
    <cellStyle name="20% - Акцент4 10" xfId="647" xr:uid="{00000000-0005-0000-0000-00007F000000}"/>
    <cellStyle name="20% - Акцент4 11" xfId="661" xr:uid="{00000000-0005-0000-0000-000080000000}"/>
    <cellStyle name="20% - Акцент4 2" xfId="53" xr:uid="{00000000-0005-0000-0000-000081000000}"/>
    <cellStyle name="20% - Акцент4 2 2" xfId="99" xr:uid="{00000000-0005-0000-0000-000082000000}"/>
    <cellStyle name="20% - Акцент4 2 2 2" xfId="191" xr:uid="{00000000-0005-0000-0000-000083000000}"/>
    <cellStyle name="20% - Акцент4 2 2 2 2" xfId="541" xr:uid="{00000000-0005-0000-0000-000084000000}"/>
    <cellStyle name="20% - Акцент4 2 2 3" xfId="449" xr:uid="{00000000-0005-0000-0000-000085000000}"/>
    <cellStyle name="20% - Акцент4 2 2 4" xfId="357" xr:uid="{00000000-0005-0000-0000-000086000000}"/>
    <cellStyle name="20% - Акцент4 2 3" xfId="145" xr:uid="{00000000-0005-0000-0000-000087000000}"/>
    <cellStyle name="20% - Акцент4 2 3 2" xfId="495" xr:uid="{00000000-0005-0000-0000-000088000000}"/>
    <cellStyle name="20% - Акцент4 2 4" xfId="237" xr:uid="{00000000-0005-0000-0000-000089000000}"/>
    <cellStyle name="20% - Акцент4 2 4 2" xfId="587" xr:uid="{00000000-0005-0000-0000-00008A000000}"/>
    <cellStyle name="20% - Акцент4 2 5" xfId="403" xr:uid="{00000000-0005-0000-0000-00008B000000}"/>
    <cellStyle name="20% - Акцент4 2 6" xfId="311" xr:uid="{00000000-0005-0000-0000-00008C000000}"/>
    <cellStyle name="20% - Акцент4 3" xfId="71" xr:uid="{00000000-0005-0000-0000-00008D000000}"/>
    <cellStyle name="20% - Акцент4 3 2" xfId="117" xr:uid="{00000000-0005-0000-0000-00008E000000}"/>
    <cellStyle name="20% - Акцент4 3 2 2" xfId="209" xr:uid="{00000000-0005-0000-0000-00008F000000}"/>
    <cellStyle name="20% - Акцент4 3 2 2 2" xfId="559" xr:uid="{00000000-0005-0000-0000-000090000000}"/>
    <cellStyle name="20% - Акцент4 3 2 3" xfId="467" xr:uid="{00000000-0005-0000-0000-000091000000}"/>
    <cellStyle name="20% - Акцент4 3 2 4" xfId="375" xr:uid="{00000000-0005-0000-0000-000092000000}"/>
    <cellStyle name="20% - Акцент4 3 3" xfId="163" xr:uid="{00000000-0005-0000-0000-000093000000}"/>
    <cellStyle name="20% - Акцент4 3 3 2" xfId="513" xr:uid="{00000000-0005-0000-0000-000094000000}"/>
    <cellStyle name="20% - Акцент4 3 4" xfId="255" xr:uid="{00000000-0005-0000-0000-000095000000}"/>
    <cellStyle name="20% - Акцент4 3 4 2" xfId="605" xr:uid="{00000000-0005-0000-0000-000096000000}"/>
    <cellStyle name="20% - Акцент4 3 5" xfId="421" xr:uid="{00000000-0005-0000-0000-000097000000}"/>
    <cellStyle name="20% - Акцент4 3 6" xfId="329" xr:uid="{00000000-0005-0000-0000-000098000000}"/>
    <cellStyle name="20% - Акцент4 4" xfId="80" xr:uid="{00000000-0005-0000-0000-000099000000}"/>
    <cellStyle name="20% - Акцент4 4 2" xfId="172" xr:uid="{00000000-0005-0000-0000-00009A000000}"/>
    <cellStyle name="20% - Акцент4 4 2 2" xfId="522" xr:uid="{00000000-0005-0000-0000-00009B000000}"/>
    <cellStyle name="20% - Акцент4 4 3" xfId="269" xr:uid="{00000000-0005-0000-0000-00009C000000}"/>
    <cellStyle name="20% - Акцент4 4 3 2" xfId="619" xr:uid="{00000000-0005-0000-0000-00009D000000}"/>
    <cellStyle name="20% - Акцент4 4 4" xfId="430" xr:uid="{00000000-0005-0000-0000-00009E000000}"/>
    <cellStyle name="20% - Акцент4 4 5" xfId="338" xr:uid="{00000000-0005-0000-0000-00009F000000}"/>
    <cellStyle name="20% - Акцент4 5" xfId="126" xr:uid="{00000000-0005-0000-0000-0000A0000000}"/>
    <cellStyle name="20% - Акцент4 5 2" xfId="476" xr:uid="{00000000-0005-0000-0000-0000A1000000}"/>
    <cellStyle name="20% - Акцент4 6" xfId="218" xr:uid="{00000000-0005-0000-0000-0000A2000000}"/>
    <cellStyle name="20% - Акцент4 6 2" xfId="568" xr:uid="{00000000-0005-0000-0000-0000A3000000}"/>
    <cellStyle name="20% - Акцент4 7" xfId="283" xr:uid="{00000000-0005-0000-0000-0000A4000000}"/>
    <cellStyle name="20% - Акцент4 7 2" xfId="633" xr:uid="{00000000-0005-0000-0000-0000A5000000}"/>
    <cellStyle name="20% - Акцент4 8" xfId="384" xr:uid="{00000000-0005-0000-0000-0000A6000000}"/>
    <cellStyle name="20% - Акцент4 9" xfId="292" xr:uid="{00000000-0005-0000-0000-0000A7000000}"/>
    <cellStyle name="20% — акцент5" xfId="5" builtinId="46" customBuiltin="1"/>
    <cellStyle name="20% - Акцент5 10" xfId="649" xr:uid="{00000000-0005-0000-0000-0000A9000000}"/>
    <cellStyle name="20% - Акцент5 11" xfId="663" xr:uid="{00000000-0005-0000-0000-0000AA000000}"/>
    <cellStyle name="20% - Акцент5 2" xfId="55" xr:uid="{00000000-0005-0000-0000-0000AB000000}"/>
    <cellStyle name="20% - Акцент5 2 2" xfId="101" xr:uid="{00000000-0005-0000-0000-0000AC000000}"/>
    <cellStyle name="20% - Акцент5 2 2 2" xfId="193" xr:uid="{00000000-0005-0000-0000-0000AD000000}"/>
    <cellStyle name="20% - Акцент5 2 2 2 2" xfId="543" xr:uid="{00000000-0005-0000-0000-0000AE000000}"/>
    <cellStyle name="20% - Акцент5 2 2 3" xfId="451" xr:uid="{00000000-0005-0000-0000-0000AF000000}"/>
    <cellStyle name="20% - Акцент5 2 2 4" xfId="359" xr:uid="{00000000-0005-0000-0000-0000B0000000}"/>
    <cellStyle name="20% - Акцент5 2 3" xfId="147" xr:uid="{00000000-0005-0000-0000-0000B1000000}"/>
    <cellStyle name="20% - Акцент5 2 3 2" xfId="497" xr:uid="{00000000-0005-0000-0000-0000B2000000}"/>
    <cellStyle name="20% - Акцент5 2 4" xfId="239" xr:uid="{00000000-0005-0000-0000-0000B3000000}"/>
    <cellStyle name="20% - Акцент5 2 4 2" xfId="589" xr:uid="{00000000-0005-0000-0000-0000B4000000}"/>
    <cellStyle name="20% - Акцент5 2 5" xfId="405" xr:uid="{00000000-0005-0000-0000-0000B5000000}"/>
    <cellStyle name="20% - Акцент5 2 6" xfId="313" xr:uid="{00000000-0005-0000-0000-0000B6000000}"/>
    <cellStyle name="20% - Акцент5 3" xfId="73" xr:uid="{00000000-0005-0000-0000-0000B7000000}"/>
    <cellStyle name="20% - Акцент5 3 2" xfId="119" xr:uid="{00000000-0005-0000-0000-0000B8000000}"/>
    <cellStyle name="20% - Акцент5 3 2 2" xfId="211" xr:uid="{00000000-0005-0000-0000-0000B9000000}"/>
    <cellStyle name="20% - Акцент5 3 2 2 2" xfId="561" xr:uid="{00000000-0005-0000-0000-0000BA000000}"/>
    <cellStyle name="20% - Акцент5 3 2 3" xfId="469" xr:uid="{00000000-0005-0000-0000-0000BB000000}"/>
    <cellStyle name="20% - Акцент5 3 2 4" xfId="377" xr:uid="{00000000-0005-0000-0000-0000BC000000}"/>
    <cellStyle name="20% - Акцент5 3 3" xfId="165" xr:uid="{00000000-0005-0000-0000-0000BD000000}"/>
    <cellStyle name="20% - Акцент5 3 3 2" xfId="515" xr:uid="{00000000-0005-0000-0000-0000BE000000}"/>
    <cellStyle name="20% - Акцент5 3 4" xfId="257" xr:uid="{00000000-0005-0000-0000-0000BF000000}"/>
    <cellStyle name="20% - Акцент5 3 4 2" xfId="607" xr:uid="{00000000-0005-0000-0000-0000C0000000}"/>
    <cellStyle name="20% - Акцент5 3 5" xfId="423" xr:uid="{00000000-0005-0000-0000-0000C1000000}"/>
    <cellStyle name="20% - Акцент5 3 6" xfId="331" xr:uid="{00000000-0005-0000-0000-0000C2000000}"/>
    <cellStyle name="20% - Акцент5 4" xfId="81" xr:uid="{00000000-0005-0000-0000-0000C3000000}"/>
    <cellStyle name="20% - Акцент5 4 2" xfId="173" xr:uid="{00000000-0005-0000-0000-0000C4000000}"/>
    <cellStyle name="20% - Акцент5 4 2 2" xfId="523" xr:uid="{00000000-0005-0000-0000-0000C5000000}"/>
    <cellStyle name="20% - Акцент5 4 3" xfId="271" xr:uid="{00000000-0005-0000-0000-0000C6000000}"/>
    <cellStyle name="20% - Акцент5 4 3 2" xfId="621" xr:uid="{00000000-0005-0000-0000-0000C7000000}"/>
    <cellStyle name="20% - Акцент5 4 4" xfId="431" xr:uid="{00000000-0005-0000-0000-0000C8000000}"/>
    <cellStyle name="20% - Акцент5 4 5" xfId="339" xr:uid="{00000000-0005-0000-0000-0000C9000000}"/>
    <cellStyle name="20% - Акцент5 5" xfId="127" xr:uid="{00000000-0005-0000-0000-0000CA000000}"/>
    <cellStyle name="20% - Акцент5 5 2" xfId="477" xr:uid="{00000000-0005-0000-0000-0000CB000000}"/>
    <cellStyle name="20% - Акцент5 6" xfId="219" xr:uid="{00000000-0005-0000-0000-0000CC000000}"/>
    <cellStyle name="20% - Акцент5 6 2" xfId="569" xr:uid="{00000000-0005-0000-0000-0000CD000000}"/>
    <cellStyle name="20% - Акцент5 7" xfId="285" xr:uid="{00000000-0005-0000-0000-0000CE000000}"/>
    <cellStyle name="20% - Акцент5 7 2" xfId="635" xr:uid="{00000000-0005-0000-0000-0000CF000000}"/>
    <cellStyle name="20% - Акцент5 8" xfId="385" xr:uid="{00000000-0005-0000-0000-0000D0000000}"/>
    <cellStyle name="20% - Акцент5 9" xfId="293" xr:uid="{00000000-0005-0000-0000-0000D1000000}"/>
    <cellStyle name="20% — акцент6" xfId="6" builtinId="50" customBuiltin="1"/>
    <cellStyle name="20% - Акцент6 10" xfId="651" xr:uid="{00000000-0005-0000-0000-0000D3000000}"/>
    <cellStyle name="20% - Акцент6 11" xfId="665" xr:uid="{00000000-0005-0000-0000-0000D4000000}"/>
    <cellStyle name="20% - Акцент6 2" xfId="57" xr:uid="{00000000-0005-0000-0000-0000D5000000}"/>
    <cellStyle name="20% - Акцент6 2 2" xfId="103" xr:uid="{00000000-0005-0000-0000-0000D6000000}"/>
    <cellStyle name="20% - Акцент6 2 2 2" xfId="195" xr:uid="{00000000-0005-0000-0000-0000D7000000}"/>
    <cellStyle name="20% - Акцент6 2 2 2 2" xfId="545" xr:uid="{00000000-0005-0000-0000-0000D8000000}"/>
    <cellStyle name="20% - Акцент6 2 2 3" xfId="453" xr:uid="{00000000-0005-0000-0000-0000D9000000}"/>
    <cellStyle name="20% - Акцент6 2 2 4" xfId="361" xr:uid="{00000000-0005-0000-0000-0000DA000000}"/>
    <cellStyle name="20% - Акцент6 2 3" xfId="149" xr:uid="{00000000-0005-0000-0000-0000DB000000}"/>
    <cellStyle name="20% - Акцент6 2 3 2" xfId="499" xr:uid="{00000000-0005-0000-0000-0000DC000000}"/>
    <cellStyle name="20% - Акцент6 2 4" xfId="241" xr:uid="{00000000-0005-0000-0000-0000DD000000}"/>
    <cellStyle name="20% - Акцент6 2 4 2" xfId="591" xr:uid="{00000000-0005-0000-0000-0000DE000000}"/>
    <cellStyle name="20% - Акцент6 2 5" xfId="407" xr:uid="{00000000-0005-0000-0000-0000DF000000}"/>
    <cellStyle name="20% - Акцент6 2 6" xfId="315" xr:uid="{00000000-0005-0000-0000-0000E0000000}"/>
    <cellStyle name="20% - Акцент6 3" xfId="75" xr:uid="{00000000-0005-0000-0000-0000E1000000}"/>
    <cellStyle name="20% - Акцент6 3 2" xfId="121" xr:uid="{00000000-0005-0000-0000-0000E2000000}"/>
    <cellStyle name="20% - Акцент6 3 2 2" xfId="213" xr:uid="{00000000-0005-0000-0000-0000E3000000}"/>
    <cellStyle name="20% - Акцент6 3 2 2 2" xfId="563" xr:uid="{00000000-0005-0000-0000-0000E4000000}"/>
    <cellStyle name="20% - Акцент6 3 2 3" xfId="471" xr:uid="{00000000-0005-0000-0000-0000E5000000}"/>
    <cellStyle name="20% - Акцент6 3 2 4" xfId="379" xr:uid="{00000000-0005-0000-0000-0000E6000000}"/>
    <cellStyle name="20% - Акцент6 3 3" xfId="167" xr:uid="{00000000-0005-0000-0000-0000E7000000}"/>
    <cellStyle name="20% - Акцент6 3 3 2" xfId="517" xr:uid="{00000000-0005-0000-0000-0000E8000000}"/>
    <cellStyle name="20% - Акцент6 3 4" xfId="259" xr:uid="{00000000-0005-0000-0000-0000E9000000}"/>
    <cellStyle name="20% - Акцент6 3 4 2" xfId="609" xr:uid="{00000000-0005-0000-0000-0000EA000000}"/>
    <cellStyle name="20% - Акцент6 3 5" xfId="425" xr:uid="{00000000-0005-0000-0000-0000EB000000}"/>
    <cellStyle name="20% - Акцент6 3 6" xfId="333" xr:uid="{00000000-0005-0000-0000-0000EC000000}"/>
    <cellStyle name="20% - Акцент6 4" xfId="82" xr:uid="{00000000-0005-0000-0000-0000ED000000}"/>
    <cellStyle name="20% - Акцент6 4 2" xfId="174" xr:uid="{00000000-0005-0000-0000-0000EE000000}"/>
    <cellStyle name="20% - Акцент6 4 2 2" xfId="524" xr:uid="{00000000-0005-0000-0000-0000EF000000}"/>
    <cellStyle name="20% - Акцент6 4 3" xfId="273" xr:uid="{00000000-0005-0000-0000-0000F0000000}"/>
    <cellStyle name="20% - Акцент6 4 3 2" xfId="623" xr:uid="{00000000-0005-0000-0000-0000F1000000}"/>
    <cellStyle name="20% - Акцент6 4 4" xfId="432" xr:uid="{00000000-0005-0000-0000-0000F2000000}"/>
    <cellStyle name="20% - Акцент6 4 5" xfId="340" xr:uid="{00000000-0005-0000-0000-0000F3000000}"/>
    <cellStyle name="20% - Акцент6 5" xfId="128" xr:uid="{00000000-0005-0000-0000-0000F4000000}"/>
    <cellStyle name="20% - Акцент6 5 2" xfId="478" xr:uid="{00000000-0005-0000-0000-0000F5000000}"/>
    <cellStyle name="20% - Акцент6 6" xfId="220" xr:uid="{00000000-0005-0000-0000-0000F6000000}"/>
    <cellStyle name="20% - Акцент6 6 2" xfId="570" xr:uid="{00000000-0005-0000-0000-0000F7000000}"/>
    <cellStyle name="20% - Акцент6 7" xfId="287" xr:uid="{00000000-0005-0000-0000-0000F8000000}"/>
    <cellStyle name="20% - Акцент6 7 2" xfId="637" xr:uid="{00000000-0005-0000-0000-0000F9000000}"/>
    <cellStyle name="20% - Акцент6 8" xfId="386" xr:uid="{00000000-0005-0000-0000-0000FA000000}"/>
    <cellStyle name="20% - Акцент6 9" xfId="294" xr:uid="{00000000-0005-0000-0000-0000FB000000}"/>
    <cellStyle name="40% — акцент1" xfId="7" builtinId="31" customBuiltin="1"/>
    <cellStyle name="40% - Акцент1 10" xfId="642" xr:uid="{00000000-0005-0000-0000-0000FD000000}"/>
    <cellStyle name="40% - Акцент1 11" xfId="656" xr:uid="{00000000-0005-0000-0000-0000FE000000}"/>
    <cellStyle name="40% - Акцент1 2" xfId="48" xr:uid="{00000000-0005-0000-0000-0000FF000000}"/>
    <cellStyle name="40% - Акцент1 2 2" xfId="94" xr:uid="{00000000-0005-0000-0000-000000010000}"/>
    <cellStyle name="40% - Акцент1 2 2 2" xfId="186" xr:uid="{00000000-0005-0000-0000-000001010000}"/>
    <cellStyle name="40% - Акцент1 2 2 2 2" xfId="536" xr:uid="{00000000-0005-0000-0000-000002010000}"/>
    <cellStyle name="40% - Акцент1 2 2 3" xfId="444" xr:uid="{00000000-0005-0000-0000-000003010000}"/>
    <cellStyle name="40% - Акцент1 2 2 4" xfId="352" xr:uid="{00000000-0005-0000-0000-000004010000}"/>
    <cellStyle name="40% - Акцент1 2 3" xfId="140" xr:uid="{00000000-0005-0000-0000-000005010000}"/>
    <cellStyle name="40% - Акцент1 2 3 2" xfId="490" xr:uid="{00000000-0005-0000-0000-000006010000}"/>
    <cellStyle name="40% - Акцент1 2 4" xfId="232" xr:uid="{00000000-0005-0000-0000-000007010000}"/>
    <cellStyle name="40% - Акцент1 2 4 2" xfId="582" xr:uid="{00000000-0005-0000-0000-000008010000}"/>
    <cellStyle name="40% - Акцент1 2 5" xfId="398" xr:uid="{00000000-0005-0000-0000-000009010000}"/>
    <cellStyle name="40% - Акцент1 2 6" xfId="306" xr:uid="{00000000-0005-0000-0000-00000A010000}"/>
    <cellStyle name="40% - Акцент1 3" xfId="66" xr:uid="{00000000-0005-0000-0000-00000B010000}"/>
    <cellStyle name="40% - Акцент1 3 2" xfId="112" xr:uid="{00000000-0005-0000-0000-00000C010000}"/>
    <cellStyle name="40% - Акцент1 3 2 2" xfId="204" xr:uid="{00000000-0005-0000-0000-00000D010000}"/>
    <cellStyle name="40% - Акцент1 3 2 2 2" xfId="554" xr:uid="{00000000-0005-0000-0000-00000E010000}"/>
    <cellStyle name="40% - Акцент1 3 2 3" xfId="462" xr:uid="{00000000-0005-0000-0000-00000F010000}"/>
    <cellStyle name="40% - Акцент1 3 2 4" xfId="370" xr:uid="{00000000-0005-0000-0000-000010010000}"/>
    <cellStyle name="40% - Акцент1 3 3" xfId="158" xr:uid="{00000000-0005-0000-0000-000011010000}"/>
    <cellStyle name="40% - Акцент1 3 3 2" xfId="508" xr:uid="{00000000-0005-0000-0000-000012010000}"/>
    <cellStyle name="40% - Акцент1 3 4" xfId="250" xr:uid="{00000000-0005-0000-0000-000013010000}"/>
    <cellStyle name="40% - Акцент1 3 4 2" xfId="600" xr:uid="{00000000-0005-0000-0000-000014010000}"/>
    <cellStyle name="40% - Акцент1 3 5" xfId="416" xr:uid="{00000000-0005-0000-0000-000015010000}"/>
    <cellStyle name="40% - Акцент1 3 6" xfId="324" xr:uid="{00000000-0005-0000-0000-000016010000}"/>
    <cellStyle name="40% - Акцент1 4" xfId="83" xr:uid="{00000000-0005-0000-0000-000017010000}"/>
    <cellStyle name="40% - Акцент1 4 2" xfId="175" xr:uid="{00000000-0005-0000-0000-000018010000}"/>
    <cellStyle name="40% - Акцент1 4 2 2" xfId="525" xr:uid="{00000000-0005-0000-0000-000019010000}"/>
    <cellStyle name="40% - Акцент1 4 3" xfId="264" xr:uid="{00000000-0005-0000-0000-00001A010000}"/>
    <cellStyle name="40% - Акцент1 4 3 2" xfId="614" xr:uid="{00000000-0005-0000-0000-00001B010000}"/>
    <cellStyle name="40% - Акцент1 4 4" xfId="433" xr:uid="{00000000-0005-0000-0000-00001C010000}"/>
    <cellStyle name="40% - Акцент1 4 5" xfId="341" xr:uid="{00000000-0005-0000-0000-00001D010000}"/>
    <cellStyle name="40% - Акцент1 5" xfId="129" xr:uid="{00000000-0005-0000-0000-00001E010000}"/>
    <cellStyle name="40% - Акцент1 5 2" xfId="479" xr:uid="{00000000-0005-0000-0000-00001F010000}"/>
    <cellStyle name="40% - Акцент1 6" xfId="221" xr:uid="{00000000-0005-0000-0000-000020010000}"/>
    <cellStyle name="40% - Акцент1 6 2" xfId="571" xr:uid="{00000000-0005-0000-0000-000021010000}"/>
    <cellStyle name="40% - Акцент1 7" xfId="278" xr:uid="{00000000-0005-0000-0000-000022010000}"/>
    <cellStyle name="40% - Акцент1 7 2" xfId="628" xr:uid="{00000000-0005-0000-0000-000023010000}"/>
    <cellStyle name="40% - Акцент1 8" xfId="387" xr:uid="{00000000-0005-0000-0000-000024010000}"/>
    <cellStyle name="40% - Акцент1 9" xfId="295" xr:uid="{00000000-0005-0000-0000-000025010000}"/>
    <cellStyle name="40% — акцент2" xfId="8" builtinId="35" customBuiltin="1"/>
    <cellStyle name="40% - Акцент2 10" xfId="644" xr:uid="{00000000-0005-0000-0000-000027010000}"/>
    <cellStyle name="40% - Акцент2 11" xfId="658" xr:uid="{00000000-0005-0000-0000-000028010000}"/>
    <cellStyle name="40% - Акцент2 2" xfId="50" xr:uid="{00000000-0005-0000-0000-000029010000}"/>
    <cellStyle name="40% - Акцент2 2 2" xfId="96" xr:uid="{00000000-0005-0000-0000-00002A010000}"/>
    <cellStyle name="40% - Акцент2 2 2 2" xfId="188" xr:uid="{00000000-0005-0000-0000-00002B010000}"/>
    <cellStyle name="40% - Акцент2 2 2 2 2" xfId="538" xr:uid="{00000000-0005-0000-0000-00002C010000}"/>
    <cellStyle name="40% - Акцент2 2 2 3" xfId="446" xr:uid="{00000000-0005-0000-0000-00002D010000}"/>
    <cellStyle name="40% - Акцент2 2 2 4" xfId="354" xr:uid="{00000000-0005-0000-0000-00002E010000}"/>
    <cellStyle name="40% - Акцент2 2 3" xfId="142" xr:uid="{00000000-0005-0000-0000-00002F010000}"/>
    <cellStyle name="40% - Акцент2 2 3 2" xfId="492" xr:uid="{00000000-0005-0000-0000-000030010000}"/>
    <cellStyle name="40% - Акцент2 2 4" xfId="234" xr:uid="{00000000-0005-0000-0000-000031010000}"/>
    <cellStyle name="40% - Акцент2 2 4 2" xfId="584" xr:uid="{00000000-0005-0000-0000-000032010000}"/>
    <cellStyle name="40% - Акцент2 2 5" xfId="400" xr:uid="{00000000-0005-0000-0000-000033010000}"/>
    <cellStyle name="40% - Акцент2 2 6" xfId="308" xr:uid="{00000000-0005-0000-0000-000034010000}"/>
    <cellStyle name="40% - Акцент2 3" xfId="68" xr:uid="{00000000-0005-0000-0000-000035010000}"/>
    <cellStyle name="40% - Акцент2 3 2" xfId="114" xr:uid="{00000000-0005-0000-0000-000036010000}"/>
    <cellStyle name="40% - Акцент2 3 2 2" xfId="206" xr:uid="{00000000-0005-0000-0000-000037010000}"/>
    <cellStyle name="40% - Акцент2 3 2 2 2" xfId="556" xr:uid="{00000000-0005-0000-0000-000038010000}"/>
    <cellStyle name="40% - Акцент2 3 2 3" xfId="464" xr:uid="{00000000-0005-0000-0000-000039010000}"/>
    <cellStyle name="40% - Акцент2 3 2 4" xfId="372" xr:uid="{00000000-0005-0000-0000-00003A010000}"/>
    <cellStyle name="40% - Акцент2 3 3" xfId="160" xr:uid="{00000000-0005-0000-0000-00003B010000}"/>
    <cellStyle name="40% - Акцент2 3 3 2" xfId="510" xr:uid="{00000000-0005-0000-0000-00003C010000}"/>
    <cellStyle name="40% - Акцент2 3 4" xfId="252" xr:uid="{00000000-0005-0000-0000-00003D010000}"/>
    <cellStyle name="40% - Акцент2 3 4 2" xfId="602" xr:uid="{00000000-0005-0000-0000-00003E010000}"/>
    <cellStyle name="40% - Акцент2 3 5" xfId="418" xr:uid="{00000000-0005-0000-0000-00003F010000}"/>
    <cellStyle name="40% - Акцент2 3 6" xfId="326" xr:uid="{00000000-0005-0000-0000-000040010000}"/>
    <cellStyle name="40% - Акцент2 4" xfId="84" xr:uid="{00000000-0005-0000-0000-000041010000}"/>
    <cellStyle name="40% - Акцент2 4 2" xfId="176" xr:uid="{00000000-0005-0000-0000-000042010000}"/>
    <cellStyle name="40% - Акцент2 4 2 2" xfId="526" xr:uid="{00000000-0005-0000-0000-000043010000}"/>
    <cellStyle name="40% - Акцент2 4 3" xfId="266" xr:uid="{00000000-0005-0000-0000-000044010000}"/>
    <cellStyle name="40% - Акцент2 4 3 2" xfId="616" xr:uid="{00000000-0005-0000-0000-000045010000}"/>
    <cellStyle name="40% - Акцент2 4 4" xfId="434" xr:uid="{00000000-0005-0000-0000-000046010000}"/>
    <cellStyle name="40% - Акцент2 4 5" xfId="342" xr:uid="{00000000-0005-0000-0000-000047010000}"/>
    <cellStyle name="40% - Акцент2 5" xfId="130" xr:uid="{00000000-0005-0000-0000-000048010000}"/>
    <cellStyle name="40% - Акцент2 5 2" xfId="480" xr:uid="{00000000-0005-0000-0000-000049010000}"/>
    <cellStyle name="40% - Акцент2 6" xfId="222" xr:uid="{00000000-0005-0000-0000-00004A010000}"/>
    <cellStyle name="40% - Акцент2 6 2" xfId="572" xr:uid="{00000000-0005-0000-0000-00004B010000}"/>
    <cellStyle name="40% - Акцент2 7" xfId="280" xr:uid="{00000000-0005-0000-0000-00004C010000}"/>
    <cellStyle name="40% - Акцент2 7 2" xfId="630" xr:uid="{00000000-0005-0000-0000-00004D010000}"/>
    <cellStyle name="40% - Акцент2 8" xfId="388" xr:uid="{00000000-0005-0000-0000-00004E010000}"/>
    <cellStyle name="40% - Акцент2 9" xfId="296" xr:uid="{00000000-0005-0000-0000-00004F010000}"/>
    <cellStyle name="40% — акцент3" xfId="9" builtinId="39" customBuiltin="1"/>
    <cellStyle name="40% - Акцент3 10" xfId="646" xr:uid="{00000000-0005-0000-0000-000051010000}"/>
    <cellStyle name="40% - Акцент3 11" xfId="660" xr:uid="{00000000-0005-0000-0000-000052010000}"/>
    <cellStyle name="40% - Акцент3 2" xfId="52" xr:uid="{00000000-0005-0000-0000-000053010000}"/>
    <cellStyle name="40% - Акцент3 2 2" xfId="98" xr:uid="{00000000-0005-0000-0000-000054010000}"/>
    <cellStyle name="40% - Акцент3 2 2 2" xfId="190" xr:uid="{00000000-0005-0000-0000-000055010000}"/>
    <cellStyle name="40% - Акцент3 2 2 2 2" xfId="540" xr:uid="{00000000-0005-0000-0000-000056010000}"/>
    <cellStyle name="40% - Акцент3 2 2 3" xfId="448" xr:uid="{00000000-0005-0000-0000-000057010000}"/>
    <cellStyle name="40% - Акцент3 2 2 4" xfId="356" xr:uid="{00000000-0005-0000-0000-000058010000}"/>
    <cellStyle name="40% - Акцент3 2 3" xfId="144" xr:uid="{00000000-0005-0000-0000-000059010000}"/>
    <cellStyle name="40% - Акцент3 2 3 2" xfId="494" xr:uid="{00000000-0005-0000-0000-00005A010000}"/>
    <cellStyle name="40% - Акцент3 2 4" xfId="236" xr:uid="{00000000-0005-0000-0000-00005B010000}"/>
    <cellStyle name="40% - Акцент3 2 4 2" xfId="586" xr:uid="{00000000-0005-0000-0000-00005C010000}"/>
    <cellStyle name="40% - Акцент3 2 5" xfId="402" xr:uid="{00000000-0005-0000-0000-00005D010000}"/>
    <cellStyle name="40% - Акцент3 2 6" xfId="310" xr:uid="{00000000-0005-0000-0000-00005E010000}"/>
    <cellStyle name="40% - Акцент3 3" xfId="70" xr:uid="{00000000-0005-0000-0000-00005F010000}"/>
    <cellStyle name="40% - Акцент3 3 2" xfId="116" xr:uid="{00000000-0005-0000-0000-000060010000}"/>
    <cellStyle name="40% - Акцент3 3 2 2" xfId="208" xr:uid="{00000000-0005-0000-0000-000061010000}"/>
    <cellStyle name="40% - Акцент3 3 2 2 2" xfId="558" xr:uid="{00000000-0005-0000-0000-000062010000}"/>
    <cellStyle name="40% - Акцент3 3 2 3" xfId="466" xr:uid="{00000000-0005-0000-0000-000063010000}"/>
    <cellStyle name="40% - Акцент3 3 2 4" xfId="374" xr:uid="{00000000-0005-0000-0000-000064010000}"/>
    <cellStyle name="40% - Акцент3 3 3" xfId="162" xr:uid="{00000000-0005-0000-0000-000065010000}"/>
    <cellStyle name="40% - Акцент3 3 3 2" xfId="512" xr:uid="{00000000-0005-0000-0000-000066010000}"/>
    <cellStyle name="40% - Акцент3 3 4" xfId="254" xr:uid="{00000000-0005-0000-0000-000067010000}"/>
    <cellStyle name="40% - Акцент3 3 4 2" xfId="604" xr:uid="{00000000-0005-0000-0000-000068010000}"/>
    <cellStyle name="40% - Акцент3 3 5" xfId="420" xr:uid="{00000000-0005-0000-0000-000069010000}"/>
    <cellStyle name="40% - Акцент3 3 6" xfId="328" xr:uid="{00000000-0005-0000-0000-00006A010000}"/>
    <cellStyle name="40% - Акцент3 4" xfId="85" xr:uid="{00000000-0005-0000-0000-00006B010000}"/>
    <cellStyle name="40% - Акцент3 4 2" xfId="177" xr:uid="{00000000-0005-0000-0000-00006C010000}"/>
    <cellStyle name="40% - Акцент3 4 2 2" xfId="527" xr:uid="{00000000-0005-0000-0000-00006D010000}"/>
    <cellStyle name="40% - Акцент3 4 3" xfId="268" xr:uid="{00000000-0005-0000-0000-00006E010000}"/>
    <cellStyle name="40% - Акцент3 4 3 2" xfId="618" xr:uid="{00000000-0005-0000-0000-00006F010000}"/>
    <cellStyle name="40% - Акцент3 4 4" xfId="435" xr:uid="{00000000-0005-0000-0000-000070010000}"/>
    <cellStyle name="40% - Акцент3 4 5" xfId="343" xr:uid="{00000000-0005-0000-0000-000071010000}"/>
    <cellStyle name="40% - Акцент3 5" xfId="131" xr:uid="{00000000-0005-0000-0000-000072010000}"/>
    <cellStyle name="40% - Акцент3 5 2" xfId="481" xr:uid="{00000000-0005-0000-0000-000073010000}"/>
    <cellStyle name="40% - Акцент3 6" xfId="223" xr:uid="{00000000-0005-0000-0000-000074010000}"/>
    <cellStyle name="40% - Акцент3 6 2" xfId="573" xr:uid="{00000000-0005-0000-0000-000075010000}"/>
    <cellStyle name="40% - Акцент3 7" xfId="282" xr:uid="{00000000-0005-0000-0000-000076010000}"/>
    <cellStyle name="40% - Акцент3 7 2" xfId="632" xr:uid="{00000000-0005-0000-0000-000077010000}"/>
    <cellStyle name="40% - Акцент3 8" xfId="389" xr:uid="{00000000-0005-0000-0000-000078010000}"/>
    <cellStyle name="40% - Акцент3 9" xfId="297" xr:uid="{00000000-0005-0000-0000-000079010000}"/>
    <cellStyle name="40% — акцент4" xfId="10" builtinId="43" customBuiltin="1"/>
    <cellStyle name="40% - Акцент4 10" xfId="648" xr:uid="{00000000-0005-0000-0000-00007B010000}"/>
    <cellStyle name="40% - Акцент4 11" xfId="662" xr:uid="{00000000-0005-0000-0000-00007C010000}"/>
    <cellStyle name="40% - Акцент4 2" xfId="54" xr:uid="{00000000-0005-0000-0000-00007D010000}"/>
    <cellStyle name="40% - Акцент4 2 2" xfId="100" xr:uid="{00000000-0005-0000-0000-00007E010000}"/>
    <cellStyle name="40% - Акцент4 2 2 2" xfId="192" xr:uid="{00000000-0005-0000-0000-00007F010000}"/>
    <cellStyle name="40% - Акцент4 2 2 2 2" xfId="542" xr:uid="{00000000-0005-0000-0000-000080010000}"/>
    <cellStyle name="40% - Акцент4 2 2 3" xfId="450" xr:uid="{00000000-0005-0000-0000-000081010000}"/>
    <cellStyle name="40% - Акцент4 2 2 4" xfId="358" xr:uid="{00000000-0005-0000-0000-000082010000}"/>
    <cellStyle name="40% - Акцент4 2 3" xfId="146" xr:uid="{00000000-0005-0000-0000-000083010000}"/>
    <cellStyle name="40% - Акцент4 2 3 2" xfId="496" xr:uid="{00000000-0005-0000-0000-000084010000}"/>
    <cellStyle name="40% - Акцент4 2 4" xfId="238" xr:uid="{00000000-0005-0000-0000-000085010000}"/>
    <cellStyle name="40% - Акцент4 2 4 2" xfId="588" xr:uid="{00000000-0005-0000-0000-000086010000}"/>
    <cellStyle name="40% - Акцент4 2 5" xfId="404" xr:uid="{00000000-0005-0000-0000-000087010000}"/>
    <cellStyle name="40% - Акцент4 2 6" xfId="312" xr:uid="{00000000-0005-0000-0000-000088010000}"/>
    <cellStyle name="40% - Акцент4 3" xfId="72" xr:uid="{00000000-0005-0000-0000-000089010000}"/>
    <cellStyle name="40% - Акцент4 3 2" xfId="118" xr:uid="{00000000-0005-0000-0000-00008A010000}"/>
    <cellStyle name="40% - Акцент4 3 2 2" xfId="210" xr:uid="{00000000-0005-0000-0000-00008B010000}"/>
    <cellStyle name="40% - Акцент4 3 2 2 2" xfId="560" xr:uid="{00000000-0005-0000-0000-00008C010000}"/>
    <cellStyle name="40% - Акцент4 3 2 3" xfId="468" xr:uid="{00000000-0005-0000-0000-00008D010000}"/>
    <cellStyle name="40% - Акцент4 3 2 4" xfId="376" xr:uid="{00000000-0005-0000-0000-00008E010000}"/>
    <cellStyle name="40% - Акцент4 3 3" xfId="164" xr:uid="{00000000-0005-0000-0000-00008F010000}"/>
    <cellStyle name="40% - Акцент4 3 3 2" xfId="514" xr:uid="{00000000-0005-0000-0000-000090010000}"/>
    <cellStyle name="40% - Акцент4 3 4" xfId="256" xr:uid="{00000000-0005-0000-0000-000091010000}"/>
    <cellStyle name="40% - Акцент4 3 4 2" xfId="606" xr:uid="{00000000-0005-0000-0000-000092010000}"/>
    <cellStyle name="40% - Акцент4 3 5" xfId="422" xr:uid="{00000000-0005-0000-0000-000093010000}"/>
    <cellStyle name="40% - Акцент4 3 6" xfId="330" xr:uid="{00000000-0005-0000-0000-000094010000}"/>
    <cellStyle name="40% - Акцент4 4" xfId="86" xr:uid="{00000000-0005-0000-0000-000095010000}"/>
    <cellStyle name="40% - Акцент4 4 2" xfId="178" xr:uid="{00000000-0005-0000-0000-000096010000}"/>
    <cellStyle name="40% - Акцент4 4 2 2" xfId="528" xr:uid="{00000000-0005-0000-0000-000097010000}"/>
    <cellStyle name="40% - Акцент4 4 3" xfId="270" xr:uid="{00000000-0005-0000-0000-000098010000}"/>
    <cellStyle name="40% - Акцент4 4 3 2" xfId="620" xr:uid="{00000000-0005-0000-0000-000099010000}"/>
    <cellStyle name="40% - Акцент4 4 4" xfId="436" xr:uid="{00000000-0005-0000-0000-00009A010000}"/>
    <cellStyle name="40% - Акцент4 4 5" xfId="344" xr:uid="{00000000-0005-0000-0000-00009B010000}"/>
    <cellStyle name="40% - Акцент4 5" xfId="132" xr:uid="{00000000-0005-0000-0000-00009C010000}"/>
    <cellStyle name="40% - Акцент4 5 2" xfId="482" xr:uid="{00000000-0005-0000-0000-00009D010000}"/>
    <cellStyle name="40% - Акцент4 6" xfId="224" xr:uid="{00000000-0005-0000-0000-00009E010000}"/>
    <cellStyle name="40% - Акцент4 6 2" xfId="574" xr:uid="{00000000-0005-0000-0000-00009F010000}"/>
    <cellStyle name="40% - Акцент4 7" xfId="284" xr:uid="{00000000-0005-0000-0000-0000A0010000}"/>
    <cellStyle name="40% - Акцент4 7 2" xfId="634" xr:uid="{00000000-0005-0000-0000-0000A1010000}"/>
    <cellStyle name="40% - Акцент4 8" xfId="390" xr:uid="{00000000-0005-0000-0000-0000A2010000}"/>
    <cellStyle name="40% - Акцент4 9" xfId="298" xr:uid="{00000000-0005-0000-0000-0000A3010000}"/>
    <cellStyle name="40% — акцент5" xfId="11" builtinId="47" customBuiltin="1"/>
    <cellStyle name="40% - Акцент5 10" xfId="650" xr:uid="{00000000-0005-0000-0000-0000A5010000}"/>
    <cellStyle name="40% - Акцент5 11" xfId="664" xr:uid="{00000000-0005-0000-0000-0000A6010000}"/>
    <cellStyle name="40% - Акцент5 2" xfId="56" xr:uid="{00000000-0005-0000-0000-0000A7010000}"/>
    <cellStyle name="40% - Акцент5 2 2" xfId="102" xr:uid="{00000000-0005-0000-0000-0000A8010000}"/>
    <cellStyle name="40% - Акцент5 2 2 2" xfId="194" xr:uid="{00000000-0005-0000-0000-0000A9010000}"/>
    <cellStyle name="40% - Акцент5 2 2 2 2" xfId="544" xr:uid="{00000000-0005-0000-0000-0000AA010000}"/>
    <cellStyle name="40% - Акцент5 2 2 3" xfId="452" xr:uid="{00000000-0005-0000-0000-0000AB010000}"/>
    <cellStyle name="40% - Акцент5 2 2 4" xfId="360" xr:uid="{00000000-0005-0000-0000-0000AC010000}"/>
    <cellStyle name="40% - Акцент5 2 3" xfId="148" xr:uid="{00000000-0005-0000-0000-0000AD010000}"/>
    <cellStyle name="40% - Акцент5 2 3 2" xfId="498" xr:uid="{00000000-0005-0000-0000-0000AE010000}"/>
    <cellStyle name="40% - Акцент5 2 4" xfId="240" xr:uid="{00000000-0005-0000-0000-0000AF010000}"/>
    <cellStyle name="40% - Акцент5 2 4 2" xfId="590" xr:uid="{00000000-0005-0000-0000-0000B0010000}"/>
    <cellStyle name="40% - Акцент5 2 5" xfId="406" xr:uid="{00000000-0005-0000-0000-0000B1010000}"/>
    <cellStyle name="40% - Акцент5 2 6" xfId="314" xr:uid="{00000000-0005-0000-0000-0000B2010000}"/>
    <cellStyle name="40% - Акцент5 3" xfId="74" xr:uid="{00000000-0005-0000-0000-0000B3010000}"/>
    <cellStyle name="40% - Акцент5 3 2" xfId="120" xr:uid="{00000000-0005-0000-0000-0000B4010000}"/>
    <cellStyle name="40% - Акцент5 3 2 2" xfId="212" xr:uid="{00000000-0005-0000-0000-0000B5010000}"/>
    <cellStyle name="40% - Акцент5 3 2 2 2" xfId="562" xr:uid="{00000000-0005-0000-0000-0000B6010000}"/>
    <cellStyle name="40% - Акцент5 3 2 3" xfId="470" xr:uid="{00000000-0005-0000-0000-0000B7010000}"/>
    <cellStyle name="40% - Акцент5 3 2 4" xfId="378" xr:uid="{00000000-0005-0000-0000-0000B8010000}"/>
    <cellStyle name="40% - Акцент5 3 3" xfId="166" xr:uid="{00000000-0005-0000-0000-0000B9010000}"/>
    <cellStyle name="40% - Акцент5 3 3 2" xfId="516" xr:uid="{00000000-0005-0000-0000-0000BA010000}"/>
    <cellStyle name="40% - Акцент5 3 4" xfId="258" xr:uid="{00000000-0005-0000-0000-0000BB010000}"/>
    <cellStyle name="40% - Акцент5 3 4 2" xfId="608" xr:uid="{00000000-0005-0000-0000-0000BC010000}"/>
    <cellStyle name="40% - Акцент5 3 5" xfId="424" xr:uid="{00000000-0005-0000-0000-0000BD010000}"/>
    <cellStyle name="40% - Акцент5 3 6" xfId="332" xr:uid="{00000000-0005-0000-0000-0000BE010000}"/>
    <cellStyle name="40% - Акцент5 4" xfId="87" xr:uid="{00000000-0005-0000-0000-0000BF010000}"/>
    <cellStyle name="40% - Акцент5 4 2" xfId="179" xr:uid="{00000000-0005-0000-0000-0000C0010000}"/>
    <cellStyle name="40% - Акцент5 4 2 2" xfId="529" xr:uid="{00000000-0005-0000-0000-0000C1010000}"/>
    <cellStyle name="40% - Акцент5 4 3" xfId="272" xr:uid="{00000000-0005-0000-0000-0000C2010000}"/>
    <cellStyle name="40% - Акцент5 4 3 2" xfId="622" xr:uid="{00000000-0005-0000-0000-0000C3010000}"/>
    <cellStyle name="40% - Акцент5 4 4" xfId="437" xr:uid="{00000000-0005-0000-0000-0000C4010000}"/>
    <cellStyle name="40% - Акцент5 4 5" xfId="345" xr:uid="{00000000-0005-0000-0000-0000C5010000}"/>
    <cellStyle name="40% - Акцент5 5" xfId="133" xr:uid="{00000000-0005-0000-0000-0000C6010000}"/>
    <cellStyle name="40% - Акцент5 5 2" xfId="483" xr:uid="{00000000-0005-0000-0000-0000C7010000}"/>
    <cellStyle name="40% - Акцент5 6" xfId="225" xr:uid="{00000000-0005-0000-0000-0000C8010000}"/>
    <cellStyle name="40% - Акцент5 6 2" xfId="575" xr:uid="{00000000-0005-0000-0000-0000C9010000}"/>
    <cellStyle name="40% - Акцент5 7" xfId="286" xr:uid="{00000000-0005-0000-0000-0000CA010000}"/>
    <cellStyle name="40% - Акцент5 7 2" xfId="636" xr:uid="{00000000-0005-0000-0000-0000CB010000}"/>
    <cellStyle name="40% - Акцент5 8" xfId="391" xr:uid="{00000000-0005-0000-0000-0000CC010000}"/>
    <cellStyle name="40% - Акцент5 9" xfId="299" xr:uid="{00000000-0005-0000-0000-0000CD010000}"/>
    <cellStyle name="40% — акцент6" xfId="12" builtinId="51" customBuiltin="1"/>
    <cellStyle name="40% - Акцент6 10" xfId="652" xr:uid="{00000000-0005-0000-0000-0000CF010000}"/>
    <cellStyle name="40% - Акцент6 11" xfId="666" xr:uid="{00000000-0005-0000-0000-0000D0010000}"/>
    <cellStyle name="40% - Акцент6 2" xfId="58" xr:uid="{00000000-0005-0000-0000-0000D1010000}"/>
    <cellStyle name="40% - Акцент6 2 2" xfId="104" xr:uid="{00000000-0005-0000-0000-0000D2010000}"/>
    <cellStyle name="40% - Акцент6 2 2 2" xfId="196" xr:uid="{00000000-0005-0000-0000-0000D3010000}"/>
    <cellStyle name="40% - Акцент6 2 2 2 2" xfId="546" xr:uid="{00000000-0005-0000-0000-0000D4010000}"/>
    <cellStyle name="40% - Акцент6 2 2 3" xfId="454" xr:uid="{00000000-0005-0000-0000-0000D5010000}"/>
    <cellStyle name="40% - Акцент6 2 2 4" xfId="362" xr:uid="{00000000-0005-0000-0000-0000D6010000}"/>
    <cellStyle name="40% - Акцент6 2 3" xfId="150" xr:uid="{00000000-0005-0000-0000-0000D7010000}"/>
    <cellStyle name="40% - Акцент6 2 3 2" xfId="500" xr:uid="{00000000-0005-0000-0000-0000D8010000}"/>
    <cellStyle name="40% - Акцент6 2 4" xfId="242" xr:uid="{00000000-0005-0000-0000-0000D9010000}"/>
    <cellStyle name="40% - Акцент6 2 4 2" xfId="592" xr:uid="{00000000-0005-0000-0000-0000DA010000}"/>
    <cellStyle name="40% - Акцент6 2 5" xfId="408" xr:uid="{00000000-0005-0000-0000-0000DB010000}"/>
    <cellStyle name="40% - Акцент6 2 6" xfId="316" xr:uid="{00000000-0005-0000-0000-0000DC010000}"/>
    <cellStyle name="40% - Акцент6 3" xfId="76" xr:uid="{00000000-0005-0000-0000-0000DD010000}"/>
    <cellStyle name="40% - Акцент6 3 2" xfId="122" xr:uid="{00000000-0005-0000-0000-0000DE010000}"/>
    <cellStyle name="40% - Акцент6 3 2 2" xfId="214" xr:uid="{00000000-0005-0000-0000-0000DF010000}"/>
    <cellStyle name="40% - Акцент6 3 2 2 2" xfId="564" xr:uid="{00000000-0005-0000-0000-0000E0010000}"/>
    <cellStyle name="40% - Акцент6 3 2 3" xfId="472" xr:uid="{00000000-0005-0000-0000-0000E1010000}"/>
    <cellStyle name="40% - Акцент6 3 2 4" xfId="380" xr:uid="{00000000-0005-0000-0000-0000E2010000}"/>
    <cellStyle name="40% - Акцент6 3 3" xfId="168" xr:uid="{00000000-0005-0000-0000-0000E3010000}"/>
    <cellStyle name="40% - Акцент6 3 3 2" xfId="518" xr:uid="{00000000-0005-0000-0000-0000E4010000}"/>
    <cellStyle name="40% - Акцент6 3 4" xfId="260" xr:uid="{00000000-0005-0000-0000-0000E5010000}"/>
    <cellStyle name="40% - Акцент6 3 4 2" xfId="610" xr:uid="{00000000-0005-0000-0000-0000E6010000}"/>
    <cellStyle name="40% - Акцент6 3 5" xfId="426" xr:uid="{00000000-0005-0000-0000-0000E7010000}"/>
    <cellStyle name="40% - Акцент6 3 6" xfId="334" xr:uid="{00000000-0005-0000-0000-0000E8010000}"/>
    <cellStyle name="40% - Акцент6 4" xfId="88" xr:uid="{00000000-0005-0000-0000-0000E9010000}"/>
    <cellStyle name="40% - Акцент6 4 2" xfId="180" xr:uid="{00000000-0005-0000-0000-0000EA010000}"/>
    <cellStyle name="40% - Акцент6 4 2 2" xfId="530" xr:uid="{00000000-0005-0000-0000-0000EB010000}"/>
    <cellStyle name="40% - Акцент6 4 3" xfId="274" xr:uid="{00000000-0005-0000-0000-0000EC010000}"/>
    <cellStyle name="40% - Акцент6 4 3 2" xfId="624" xr:uid="{00000000-0005-0000-0000-0000ED010000}"/>
    <cellStyle name="40% - Акцент6 4 4" xfId="438" xr:uid="{00000000-0005-0000-0000-0000EE010000}"/>
    <cellStyle name="40% - Акцент6 4 5" xfId="346" xr:uid="{00000000-0005-0000-0000-0000EF010000}"/>
    <cellStyle name="40% - Акцент6 5" xfId="134" xr:uid="{00000000-0005-0000-0000-0000F0010000}"/>
    <cellStyle name="40% - Акцент6 5 2" xfId="484" xr:uid="{00000000-0005-0000-0000-0000F1010000}"/>
    <cellStyle name="40% - Акцент6 6" xfId="226" xr:uid="{00000000-0005-0000-0000-0000F2010000}"/>
    <cellStyle name="40% - Акцент6 6 2" xfId="576" xr:uid="{00000000-0005-0000-0000-0000F3010000}"/>
    <cellStyle name="40% - Акцент6 7" xfId="288" xr:uid="{00000000-0005-0000-0000-0000F4010000}"/>
    <cellStyle name="40% - Акцент6 7 2" xfId="638" xr:uid="{00000000-0005-0000-0000-0000F5010000}"/>
    <cellStyle name="40% - Акцент6 8" xfId="392" xr:uid="{00000000-0005-0000-0000-0000F6010000}"/>
    <cellStyle name="40% - Акцент6 9" xfId="300" xr:uid="{00000000-0005-0000-0000-0000F7010000}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" xfId="275" xr:uid="{00000000-0005-0000-0000-000010020000}"/>
    <cellStyle name="Обычный 10 2" xfId="625" xr:uid="{00000000-0005-0000-0000-000011020000}"/>
    <cellStyle name="Обычный 11" xfId="639" xr:uid="{00000000-0005-0000-0000-000012020000}"/>
    <cellStyle name="Обычный 12" xfId="653" xr:uid="{00000000-0005-0000-0000-000013020000}"/>
    <cellStyle name="Обычный 13" xfId="667" xr:uid="{00000000-0005-0000-0000-000014020000}"/>
    <cellStyle name="Обычный 14" xfId="668" xr:uid="{00000000-0005-0000-0000-000015020000}"/>
    <cellStyle name="Обычный 15" xfId="669" xr:uid="{00000000-0005-0000-0000-000016020000}"/>
    <cellStyle name="Обычный 2" xfId="36" xr:uid="{00000000-0005-0000-0000-000017020000}"/>
    <cellStyle name="Обычный 2 2" xfId="89" xr:uid="{00000000-0005-0000-0000-000018020000}"/>
    <cellStyle name="Обычный 2 2 2" xfId="181" xr:uid="{00000000-0005-0000-0000-000019020000}"/>
    <cellStyle name="Обычный 2 2 2 2" xfId="531" xr:uid="{00000000-0005-0000-0000-00001A020000}"/>
    <cellStyle name="Обычный 2 2 3" xfId="439" xr:uid="{00000000-0005-0000-0000-00001B020000}"/>
    <cellStyle name="Обычный 2 2 4" xfId="347" xr:uid="{00000000-0005-0000-0000-00001C020000}"/>
    <cellStyle name="Обычный 2 3" xfId="135" xr:uid="{00000000-0005-0000-0000-00001D020000}"/>
    <cellStyle name="Обычный 2 3 2" xfId="485" xr:uid="{00000000-0005-0000-0000-00001E020000}"/>
    <cellStyle name="Обычный 2 4" xfId="227" xr:uid="{00000000-0005-0000-0000-00001F020000}"/>
    <cellStyle name="Обычный 2 4 2" xfId="577" xr:uid="{00000000-0005-0000-0000-000020020000}"/>
    <cellStyle name="Обычный 2 5" xfId="393" xr:uid="{00000000-0005-0000-0000-000021020000}"/>
    <cellStyle name="Обычный 2 6" xfId="301" xr:uid="{00000000-0005-0000-0000-000022020000}"/>
    <cellStyle name="Обычный 3" xfId="45" xr:uid="{00000000-0005-0000-0000-000023020000}"/>
    <cellStyle name="Обычный 3 2" xfId="91" xr:uid="{00000000-0005-0000-0000-000024020000}"/>
    <cellStyle name="Обычный 3 2 2" xfId="183" xr:uid="{00000000-0005-0000-0000-000025020000}"/>
    <cellStyle name="Обычный 3 2 2 2" xfId="533" xr:uid="{00000000-0005-0000-0000-000026020000}"/>
    <cellStyle name="Обычный 3 2 3" xfId="441" xr:uid="{00000000-0005-0000-0000-000027020000}"/>
    <cellStyle name="Обычный 3 2 4" xfId="349" xr:uid="{00000000-0005-0000-0000-000028020000}"/>
    <cellStyle name="Обычный 3 3" xfId="137" xr:uid="{00000000-0005-0000-0000-000029020000}"/>
    <cellStyle name="Обычный 3 3 2" xfId="487" xr:uid="{00000000-0005-0000-0000-00002A020000}"/>
    <cellStyle name="Обычный 3 4" xfId="229" xr:uid="{00000000-0005-0000-0000-00002B020000}"/>
    <cellStyle name="Обычный 3 4 2" xfId="579" xr:uid="{00000000-0005-0000-0000-00002C020000}"/>
    <cellStyle name="Обычный 3 5" xfId="395" xr:uid="{00000000-0005-0000-0000-00002D020000}"/>
    <cellStyle name="Обычный 3 6" xfId="303" xr:uid="{00000000-0005-0000-0000-00002E020000}"/>
    <cellStyle name="Обычный 4" xfId="59" xr:uid="{00000000-0005-0000-0000-00002F020000}"/>
    <cellStyle name="Обычный 4 2" xfId="105" xr:uid="{00000000-0005-0000-0000-000030020000}"/>
    <cellStyle name="Обычный 4 2 2" xfId="197" xr:uid="{00000000-0005-0000-0000-000031020000}"/>
    <cellStyle name="Обычный 4 2 2 2" xfId="547" xr:uid="{00000000-0005-0000-0000-000032020000}"/>
    <cellStyle name="Обычный 4 2 3" xfId="455" xr:uid="{00000000-0005-0000-0000-000033020000}"/>
    <cellStyle name="Обычный 4 2 4" xfId="363" xr:uid="{00000000-0005-0000-0000-000034020000}"/>
    <cellStyle name="Обычный 4 3" xfId="151" xr:uid="{00000000-0005-0000-0000-000035020000}"/>
    <cellStyle name="Обычный 4 3 2" xfId="501" xr:uid="{00000000-0005-0000-0000-000036020000}"/>
    <cellStyle name="Обычный 4 4" xfId="243" xr:uid="{00000000-0005-0000-0000-000037020000}"/>
    <cellStyle name="Обычный 4 4 2" xfId="593" xr:uid="{00000000-0005-0000-0000-000038020000}"/>
    <cellStyle name="Обычный 4 5" xfId="409" xr:uid="{00000000-0005-0000-0000-000039020000}"/>
    <cellStyle name="Обычный 4 6" xfId="317" xr:uid="{00000000-0005-0000-0000-00003A020000}"/>
    <cellStyle name="Обычный 5" xfId="60" xr:uid="{00000000-0005-0000-0000-00003B020000}"/>
    <cellStyle name="Обычный 5 2" xfId="106" xr:uid="{00000000-0005-0000-0000-00003C020000}"/>
    <cellStyle name="Обычный 5 2 2" xfId="198" xr:uid="{00000000-0005-0000-0000-00003D020000}"/>
    <cellStyle name="Обычный 5 2 2 2" xfId="548" xr:uid="{00000000-0005-0000-0000-00003E020000}"/>
    <cellStyle name="Обычный 5 2 3" xfId="456" xr:uid="{00000000-0005-0000-0000-00003F020000}"/>
    <cellStyle name="Обычный 5 2 4" xfId="364" xr:uid="{00000000-0005-0000-0000-000040020000}"/>
    <cellStyle name="Обычный 5 3" xfId="152" xr:uid="{00000000-0005-0000-0000-000041020000}"/>
    <cellStyle name="Обычный 5 3 2" xfId="502" xr:uid="{00000000-0005-0000-0000-000042020000}"/>
    <cellStyle name="Обычный 5 4" xfId="244" xr:uid="{00000000-0005-0000-0000-000043020000}"/>
    <cellStyle name="Обычный 5 4 2" xfId="594" xr:uid="{00000000-0005-0000-0000-000044020000}"/>
    <cellStyle name="Обычный 5 5" xfId="410" xr:uid="{00000000-0005-0000-0000-000045020000}"/>
    <cellStyle name="Обычный 5 6" xfId="318" xr:uid="{00000000-0005-0000-0000-000046020000}"/>
    <cellStyle name="Обычный 6" xfId="61" xr:uid="{00000000-0005-0000-0000-000047020000}"/>
    <cellStyle name="Обычный 6 2" xfId="107" xr:uid="{00000000-0005-0000-0000-000048020000}"/>
    <cellStyle name="Обычный 6 2 2" xfId="199" xr:uid="{00000000-0005-0000-0000-000049020000}"/>
    <cellStyle name="Обычный 6 2 2 2" xfId="549" xr:uid="{00000000-0005-0000-0000-00004A020000}"/>
    <cellStyle name="Обычный 6 2 3" xfId="457" xr:uid="{00000000-0005-0000-0000-00004B020000}"/>
    <cellStyle name="Обычный 6 2 4" xfId="365" xr:uid="{00000000-0005-0000-0000-00004C020000}"/>
    <cellStyle name="Обычный 6 3" xfId="153" xr:uid="{00000000-0005-0000-0000-00004D020000}"/>
    <cellStyle name="Обычный 6 3 2" xfId="503" xr:uid="{00000000-0005-0000-0000-00004E020000}"/>
    <cellStyle name="Обычный 6 4" xfId="245" xr:uid="{00000000-0005-0000-0000-00004F020000}"/>
    <cellStyle name="Обычный 6 4 2" xfId="595" xr:uid="{00000000-0005-0000-0000-000050020000}"/>
    <cellStyle name="Обычный 6 5" xfId="411" xr:uid="{00000000-0005-0000-0000-000051020000}"/>
    <cellStyle name="Обычный 6 6" xfId="319" xr:uid="{00000000-0005-0000-0000-000052020000}"/>
    <cellStyle name="Обычный 7" xfId="62" xr:uid="{00000000-0005-0000-0000-000053020000}"/>
    <cellStyle name="Обычный 7 2" xfId="108" xr:uid="{00000000-0005-0000-0000-000054020000}"/>
    <cellStyle name="Обычный 7 2 2" xfId="200" xr:uid="{00000000-0005-0000-0000-000055020000}"/>
    <cellStyle name="Обычный 7 2 2 2" xfId="550" xr:uid="{00000000-0005-0000-0000-000056020000}"/>
    <cellStyle name="Обычный 7 2 3" xfId="458" xr:uid="{00000000-0005-0000-0000-000057020000}"/>
    <cellStyle name="Обычный 7 2 4" xfId="366" xr:uid="{00000000-0005-0000-0000-000058020000}"/>
    <cellStyle name="Обычный 7 3" xfId="154" xr:uid="{00000000-0005-0000-0000-000059020000}"/>
    <cellStyle name="Обычный 7 3 2" xfId="504" xr:uid="{00000000-0005-0000-0000-00005A020000}"/>
    <cellStyle name="Обычный 7 4" xfId="246" xr:uid="{00000000-0005-0000-0000-00005B020000}"/>
    <cellStyle name="Обычный 7 4 2" xfId="596" xr:uid="{00000000-0005-0000-0000-00005C020000}"/>
    <cellStyle name="Обычный 7 5" xfId="412" xr:uid="{00000000-0005-0000-0000-00005D020000}"/>
    <cellStyle name="Обычный 7 6" xfId="320" xr:uid="{00000000-0005-0000-0000-00005E020000}"/>
    <cellStyle name="Обычный 8" xfId="63" xr:uid="{00000000-0005-0000-0000-00005F020000}"/>
    <cellStyle name="Обычный 8 2" xfId="109" xr:uid="{00000000-0005-0000-0000-000060020000}"/>
    <cellStyle name="Обычный 8 2 2" xfId="201" xr:uid="{00000000-0005-0000-0000-000061020000}"/>
    <cellStyle name="Обычный 8 2 2 2" xfId="551" xr:uid="{00000000-0005-0000-0000-000062020000}"/>
    <cellStyle name="Обычный 8 2 3" xfId="459" xr:uid="{00000000-0005-0000-0000-000063020000}"/>
    <cellStyle name="Обычный 8 2 4" xfId="367" xr:uid="{00000000-0005-0000-0000-000064020000}"/>
    <cellStyle name="Обычный 8 3" xfId="155" xr:uid="{00000000-0005-0000-0000-000065020000}"/>
    <cellStyle name="Обычный 8 3 2" xfId="505" xr:uid="{00000000-0005-0000-0000-000066020000}"/>
    <cellStyle name="Обычный 8 4" xfId="247" xr:uid="{00000000-0005-0000-0000-000067020000}"/>
    <cellStyle name="Обычный 8 4 2" xfId="597" xr:uid="{00000000-0005-0000-0000-000068020000}"/>
    <cellStyle name="Обычный 8 5" xfId="413" xr:uid="{00000000-0005-0000-0000-000069020000}"/>
    <cellStyle name="Обычный 8 6" xfId="321" xr:uid="{00000000-0005-0000-0000-00006A020000}"/>
    <cellStyle name="Обычный 9" xfId="261" xr:uid="{00000000-0005-0000-0000-00006B020000}"/>
    <cellStyle name="Обычный 9 2" xfId="611" xr:uid="{00000000-0005-0000-0000-00006C020000}"/>
    <cellStyle name="Плохой" xfId="37" builtinId="27" customBuiltin="1"/>
    <cellStyle name="Пояснение" xfId="38" builtinId="53" customBuiltin="1"/>
    <cellStyle name="Примечание 2" xfId="39" xr:uid="{00000000-0005-0000-0000-000074020000}"/>
    <cellStyle name="Примечание 2 2" xfId="90" xr:uid="{00000000-0005-0000-0000-000075020000}"/>
    <cellStyle name="Примечание 2 2 2" xfId="182" xr:uid="{00000000-0005-0000-0000-000076020000}"/>
    <cellStyle name="Примечание 2 2 2 2" xfId="532" xr:uid="{00000000-0005-0000-0000-000077020000}"/>
    <cellStyle name="Примечание 2 2 3" xfId="440" xr:uid="{00000000-0005-0000-0000-000078020000}"/>
    <cellStyle name="Примечание 2 2 4" xfId="348" xr:uid="{00000000-0005-0000-0000-000079020000}"/>
    <cellStyle name="Примечание 2 3" xfId="136" xr:uid="{00000000-0005-0000-0000-00007A020000}"/>
    <cellStyle name="Примечание 2 3 2" xfId="486" xr:uid="{00000000-0005-0000-0000-00007B020000}"/>
    <cellStyle name="Примечание 2 4" xfId="228" xr:uid="{00000000-0005-0000-0000-00007C020000}"/>
    <cellStyle name="Примечание 2 4 2" xfId="578" xr:uid="{00000000-0005-0000-0000-00007D020000}"/>
    <cellStyle name="Примечание 2 5" xfId="394" xr:uid="{00000000-0005-0000-0000-00007E020000}"/>
    <cellStyle name="Примечание 2 6" xfId="302" xr:uid="{00000000-0005-0000-0000-00007F020000}"/>
    <cellStyle name="Примечание 3" xfId="46" xr:uid="{00000000-0005-0000-0000-000080020000}"/>
    <cellStyle name="Примечание 3 2" xfId="92" xr:uid="{00000000-0005-0000-0000-000081020000}"/>
    <cellStyle name="Примечание 3 2 2" xfId="184" xr:uid="{00000000-0005-0000-0000-000082020000}"/>
    <cellStyle name="Примечание 3 2 2 2" xfId="534" xr:uid="{00000000-0005-0000-0000-000083020000}"/>
    <cellStyle name="Примечание 3 2 3" xfId="442" xr:uid="{00000000-0005-0000-0000-000084020000}"/>
    <cellStyle name="Примечание 3 2 4" xfId="350" xr:uid="{00000000-0005-0000-0000-000085020000}"/>
    <cellStyle name="Примечание 3 3" xfId="138" xr:uid="{00000000-0005-0000-0000-000086020000}"/>
    <cellStyle name="Примечание 3 3 2" xfId="488" xr:uid="{00000000-0005-0000-0000-000087020000}"/>
    <cellStyle name="Примечание 3 4" xfId="230" xr:uid="{00000000-0005-0000-0000-000088020000}"/>
    <cellStyle name="Примечание 3 4 2" xfId="580" xr:uid="{00000000-0005-0000-0000-000089020000}"/>
    <cellStyle name="Примечание 3 5" xfId="396" xr:uid="{00000000-0005-0000-0000-00008A020000}"/>
    <cellStyle name="Примечание 3 6" xfId="304" xr:uid="{00000000-0005-0000-0000-00008B020000}"/>
    <cellStyle name="Примечание 4" xfId="64" xr:uid="{00000000-0005-0000-0000-00008C020000}"/>
    <cellStyle name="Примечание 4 2" xfId="110" xr:uid="{00000000-0005-0000-0000-00008D020000}"/>
    <cellStyle name="Примечание 4 2 2" xfId="202" xr:uid="{00000000-0005-0000-0000-00008E020000}"/>
    <cellStyle name="Примечание 4 2 2 2" xfId="552" xr:uid="{00000000-0005-0000-0000-00008F020000}"/>
    <cellStyle name="Примечание 4 2 3" xfId="460" xr:uid="{00000000-0005-0000-0000-000090020000}"/>
    <cellStyle name="Примечание 4 2 4" xfId="368" xr:uid="{00000000-0005-0000-0000-000091020000}"/>
    <cellStyle name="Примечание 4 3" xfId="156" xr:uid="{00000000-0005-0000-0000-000092020000}"/>
    <cellStyle name="Примечание 4 3 2" xfId="506" xr:uid="{00000000-0005-0000-0000-000093020000}"/>
    <cellStyle name="Примечание 4 4" xfId="248" xr:uid="{00000000-0005-0000-0000-000094020000}"/>
    <cellStyle name="Примечание 4 4 2" xfId="598" xr:uid="{00000000-0005-0000-0000-000095020000}"/>
    <cellStyle name="Примечание 4 5" xfId="414" xr:uid="{00000000-0005-0000-0000-000096020000}"/>
    <cellStyle name="Примечание 4 6" xfId="322" xr:uid="{00000000-0005-0000-0000-000097020000}"/>
    <cellStyle name="Примечание 5" xfId="262" xr:uid="{00000000-0005-0000-0000-000098020000}"/>
    <cellStyle name="Примечание 5 2" xfId="612" xr:uid="{00000000-0005-0000-0000-000099020000}"/>
    <cellStyle name="Примечание 6" xfId="276" xr:uid="{00000000-0005-0000-0000-00009A020000}"/>
    <cellStyle name="Примечание 6 2" xfId="626" xr:uid="{00000000-0005-0000-0000-00009B020000}"/>
    <cellStyle name="Примечание 7" xfId="640" xr:uid="{00000000-0005-0000-0000-00009C020000}"/>
    <cellStyle name="Примечание 8" xfId="654" xr:uid="{00000000-0005-0000-0000-00009D020000}"/>
    <cellStyle name="Процентный" xfId="40" builtinId="5"/>
    <cellStyle name="Связанная ячейка" xfId="41" builtinId="24" customBuiltin="1"/>
    <cellStyle name="Текст предупреждения" xfId="42" builtinId="11" customBuiltin="1"/>
    <cellStyle name="Финансовый" xfId="43" builtinId="3"/>
    <cellStyle name="Хороший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B2:P87"/>
  <sheetViews>
    <sheetView topLeftCell="B1" zoomScaleNormal="100" workbookViewId="0">
      <selection activeCell="I10" sqref="I10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6" s="1" customFormat="1" ht="21" thickBot="1" x14ac:dyDescent="0.3">
      <c r="B3" s="184">
        <v>44592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8" t="s">
        <v>12</v>
      </c>
      <c r="C6" s="37">
        <f>B3</f>
        <v>44592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8" spans="2:16" x14ac:dyDescent="0.25">
      <c r="B8" s="2"/>
      <c r="C8" s="2"/>
      <c r="D8" s="2"/>
      <c r="E8" s="2"/>
    </row>
    <row r="9" spans="2:16" s="4" customFormat="1" ht="12.6" x14ac:dyDescent="0.25">
      <c r="C9" s="3"/>
      <c r="D9" s="3"/>
      <c r="E9" s="3"/>
      <c r="F9" s="3"/>
    </row>
    <row r="10" spans="2:16" ht="15.6" thickBot="1" x14ac:dyDescent="0.3">
      <c r="B10" s="13" t="s">
        <v>13</v>
      </c>
      <c r="C10" s="14"/>
      <c r="D10" s="14"/>
      <c r="E10" s="14"/>
      <c r="F10" s="14"/>
      <c r="G10" s="14"/>
      <c r="H10" s="15" t="s">
        <v>7</v>
      </c>
    </row>
    <row r="11" spans="2:16" s="32" customFormat="1" ht="15.6" thickBot="1" x14ac:dyDescent="0.3">
      <c r="B11" s="181" t="s">
        <v>11</v>
      </c>
      <c r="C11" s="181"/>
      <c r="D11" s="182"/>
      <c r="E11" s="42">
        <f>EDATE(F11,-1)</f>
        <v>44561</v>
      </c>
      <c r="F11" s="42">
        <f>B3</f>
        <v>44592</v>
      </c>
      <c r="G11" s="31" t="s">
        <v>4</v>
      </c>
      <c r="H11" s="31" t="s">
        <v>5</v>
      </c>
      <c r="J11" s="45"/>
    </row>
    <row r="12" spans="2:16" s="44" customFormat="1" ht="15" x14ac:dyDescent="0.25">
      <c r="B12" s="168" t="s">
        <v>0</v>
      </c>
      <c r="C12" s="168"/>
      <c r="D12" s="169"/>
      <c r="E12" s="51">
        <v>27657626</v>
      </c>
      <c r="F12" s="51">
        <v>28764465</v>
      </c>
      <c r="G12" s="11">
        <f t="shared" ref="G12:G14" si="0">F12-E12</f>
        <v>1106839</v>
      </c>
      <c r="H12" s="34">
        <f t="shared" ref="H12:H15" si="1">F12/E12-1</f>
        <v>4.0019306067700766E-2</v>
      </c>
      <c r="I12" s="52"/>
      <c r="J12" s="53"/>
      <c r="P12" s="44">
        <v>17986457</v>
      </c>
    </row>
    <row r="13" spans="2:16" s="44" customFormat="1" ht="15" x14ac:dyDescent="0.25">
      <c r="B13" s="170" t="s">
        <v>1</v>
      </c>
      <c r="C13" s="170"/>
      <c r="D13" s="171"/>
      <c r="E13" s="51">
        <v>95603</v>
      </c>
      <c r="F13" s="51">
        <v>29405</v>
      </c>
      <c r="G13" s="11">
        <f t="shared" si="0"/>
        <v>-66198</v>
      </c>
      <c r="H13" s="34">
        <f t="shared" si="1"/>
        <v>-0.6924259698963422</v>
      </c>
      <c r="I13" s="52"/>
      <c r="J13" s="53"/>
    </row>
    <row r="14" spans="2:16" s="44" customFormat="1" ht="18" customHeight="1" thickBot="1" x14ac:dyDescent="0.3">
      <c r="B14" s="172" t="s">
        <v>2</v>
      </c>
      <c r="C14" s="172"/>
      <c r="D14" s="173"/>
      <c r="E14" s="51">
        <v>425405</v>
      </c>
      <c r="F14" s="51">
        <v>445190</v>
      </c>
      <c r="G14" s="11">
        <f t="shared" si="0"/>
        <v>19785</v>
      </c>
      <c r="H14" s="34">
        <f t="shared" si="1"/>
        <v>4.6508621196271749E-2</v>
      </c>
      <c r="I14" s="52"/>
      <c r="J14" s="53"/>
    </row>
    <row r="15" spans="2:16" s="39" customFormat="1" ht="15.6" thickBot="1" x14ac:dyDescent="0.3">
      <c r="B15" s="35" t="s">
        <v>3</v>
      </c>
      <c r="C15" s="35"/>
      <c r="D15" s="36"/>
      <c r="E15" s="41">
        <f>E12+E13+E14</f>
        <v>28178634</v>
      </c>
      <c r="F15" s="41">
        <f>F12+F13+F14</f>
        <v>29239060</v>
      </c>
      <c r="G15" s="41">
        <f>G12+G13+G14</f>
        <v>1060426</v>
      </c>
      <c r="H15" s="38">
        <f t="shared" si="1"/>
        <v>3.7632271315919619E-2</v>
      </c>
      <c r="I15" s="52"/>
      <c r="J15" s="53"/>
    </row>
    <row r="16" spans="2:16" ht="15" x14ac:dyDescent="0.25">
      <c r="B16" s="10"/>
      <c r="C16" s="2"/>
      <c r="D16" s="2"/>
      <c r="E16" s="2"/>
      <c r="F16" s="2"/>
      <c r="G16" s="2"/>
    </row>
    <row r="17" spans="2:10" ht="15" x14ac:dyDescent="0.25">
      <c r="B17" s="10"/>
      <c r="C17" s="2"/>
      <c r="D17" s="2"/>
      <c r="E17" s="2"/>
      <c r="F17" s="2"/>
      <c r="G17" s="2"/>
    </row>
    <row r="18" spans="2:10" ht="15.6" thickBot="1" x14ac:dyDescent="0.3">
      <c r="B18" s="13" t="s">
        <v>14</v>
      </c>
      <c r="C18" s="14"/>
      <c r="D18" s="14"/>
      <c r="E18" s="14"/>
      <c r="F18" s="14"/>
      <c r="G18" s="14"/>
      <c r="H18" s="15" t="s">
        <v>6</v>
      </c>
    </row>
    <row r="19" spans="2:10" s="44" customFormat="1" ht="15.6" thickBot="1" x14ac:dyDescent="0.3">
      <c r="B19" s="181" t="s">
        <v>11</v>
      </c>
      <c r="C19" s="181"/>
      <c r="D19" s="182"/>
      <c r="E19" s="42">
        <f>E11</f>
        <v>44561</v>
      </c>
      <c r="F19" s="42">
        <f>F11</f>
        <v>44592</v>
      </c>
      <c r="G19" s="31" t="s">
        <v>4</v>
      </c>
      <c r="H19" s="31" t="s">
        <v>5</v>
      </c>
      <c r="J19" s="45"/>
    </row>
    <row r="20" spans="2:10" s="44" customFormat="1" ht="15" x14ac:dyDescent="0.25">
      <c r="B20" s="168" t="s">
        <v>0</v>
      </c>
      <c r="C20" s="168"/>
      <c r="D20" s="169"/>
      <c r="E20" s="51">
        <v>16779069</v>
      </c>
      <c r="F20" s="51">
        <v>17405817</v>
      </c>
      <c r="G20" s="11">
        <f>F20-E20</f>
        <v>626748</v>
      </c>
      <c r="H20" s="34">
        <f>F20/E20-1</f>
        <v>3.7352966365416407E-2</v>
      </c>
      <c r="I20" s="53"/>
    </row>
    <row r="21" spans="2:10" s="44" customFormat="1" ht="15" x14ac:dyDescent="0.25">
      <c r="B21" s="170" t="s">
        <v>1</v>
      </c>
      <c r="C21" s="170"/>
      <c r="D21" s="171"/>
      <c r="E21" s="51">
        <v>20446</v>
      </c>
      <c r="F21" s="51">
        <v>20536</v>
      </c>
      <c r="G21" s="11">
        <f>F21-E21</f>
        <v>90</v>
      </c>
      <c r="H21" s="34">
        <f>F21/E21-1</f>
        <v>4.4018389905116084E-3</v>
      </c>
      <c r="I21" s="53"/>
    </row>
    <row r="22" spans="2:10" s="44" customFormat="1" ht="18" customHeight="1" thickBot="1" x14ac:dyDescent="0.3">
      <c r="B22" s="172" t="s">
        <v>2</v>
      </c>
      <c r="C22" s="172"/>
      <c r="D22" s="173"/>
      <c r="E22" s="51">
        <v>327432</v>
      </c>
      <c r="F22" s="51">
        <v>345411</v>
      </c>
      <c r="G22" s="11">
        <f t="shared" ref="G22" si="2">F22-E22</f>
        <v>17979</v>
      </c>
      <c r="H22" s="34">
        <f t="shared" ref="H22:H23" si="3">F22/E22-1</f>
        <v>5.4909110899362235E-2</v>
      </c>
      <c r="I22" s="53"/>
    </row>
    <row r="23" spans="2:10" s="39" customFormat="1" ht="15.6" thickBot="1" x14ac:dyDescent="0.3">
      <c r="B23" s="35" t="s">
        <v>3</v>
      </c>
      <c r="C23" s="35"/>
      <c r="D23" s="36"/>
      <c r="E23" s="41">
        <f>E20+E21+E22</f>
        <v>17126947</v>
      </c>
      <c r="F23" s="41">
        <f>F20+F21+F22</f>
        <v>17771764</v>
      </c>
      <c r="G23" s="41">
        <f>G20+G21+G22</f>
        <v>644817</v>
      </c>
      <c r="H23" s="38">
        <f t="shared" si="3"/>
        <v>3.7649266970931849E-2</v>
      </c>
      <c r="I23" s="53"/>
    </row>
    <row r="24" spans="2:10" ht="15" x14ac:dyDescent="0.25">
      <c r="B24" s="10"/>
      <c r="C24" s="2"/>
      <c r="D24" s="2"/>
      <c r="E24" s="2"/>
      <c r="F24" s="2"/>
      <c r="G24" s="2"/>
    </row>
    <row r="25" spans="2:10" ht="15" x14ac:dyDescent="0.25">
      <c r="B25" s="10"/>
      <c r="C25" s="2"/>
      <c r="D25" s="2"/>
      <c r="E25" s="2"/>
      <c r="F25" s="2"/>
      <c r="G25" s="2"/>
    </row>
    <row r="26" spans="2:10" ht="15.6" thickBot="1" x14ac:dyDescent="0.3">
      <c r="B26" s="13" t="s">
        <v>9</v>
      </c>
      <c r="C26" s="14"/>
      <c r="D26" s="14"/>
      <c r="E26" s="14"/>
      <c r="F26" s="14"/>
      <c r="G26" s="14"/>
      <c r="H26" s="15" t="s">
        <v>8</v>
      </c>
    </row>
    <row r="27" spans="2:10" ht="15.6" thickBot="1" x14ac:dyDescent="0.3">
      <c r="B27" s="175" t="s">
        <v>11</v>
      </c>
      <c r="C27" s="175"/>
      <c r="D27" s="176"/>
      <c r="E27" s="42">
        <f>E11</f>
        <v>44561</v>
      </c>
      <c r="F27" s="42">
        <f>F11</f>
        <v>44592</v>
      </c>
      <c r="G27" s="16" t="s">
        <v>4</v>
      </c>
      <c r="H27" s="16" t="s">
        <v>5</v>
      </c>
    </row>
    <row r="28" spans="2:10" ht="15" x14ac:dyDescent="0.25">
      <c r="B28" s="168" t="s">
        <v>0</v>
      </c>
      <c r="C28" s="168"/>
      <c r="D28" s="169"/>
      <c r="E28" s="46">
        <v>2620855</v>
      </c>
      <c r="F28" s="46">
        <v>2841195</v>
      </c>
      <c r="G28" s="11">
        <f t="shared" ref="G28:G30" si="4">F28-E28</f>
        <v>220340</v>
      </c>
      <c r="H28" s="34">
        <f t="shared" ref="H28:H31" si="5">F28/E28-1</f>
        <v>8.4071800996239787E-2</v>
      </c>
      <c r="I28" s="33"/>
    </row>
    <row r="29" spans="2:10" ht="15" x14ac:dyDescent="0.25">
      <c r="B29" s="170" t="s">
        <v>1</v>
      </c>
      <c r="C29" s="170"/>
      <c r="D29" s="171"/>
      <c r="E29" s="46">
        <v>1635</v>
      </c>
      <c r="F29" s="46">
        <v>1570</v>
      </c>
      <c r="G29" s="11">
        <f t="shared" si="4"/>
        <v>-65</v>
      </c>
      <c r="H29" s="34">
        <f t="shared" si="5"/>
        <v>-3.9755351681957207E-2</v>
      </c>
      <c r="I29" s="33"/>
    </row>
    <row r="30" spans="2:10" ht="18" customHeight="1" thickBot="1" x14ac:dyDescent="0.3">
      <c r="B30" s="172" t="s">
        <v>2</v>
      </c>
      <c r="C30" s="172"/>
      <c r="D30" s="173"/>
      <c r="E30" s="46">
        <v>97701</v>
      </c>
      <c r="F30" s="46">
        <v>60927</v>
      </c>
      <c r="G30" s="11">
        <f t="shared" si="4"/>
        <v>-36774</v>
      </c>
      <c r="H30" s="34">
        <f t="shared" si="5"/>
        <v>-0.37639328154266594</v>
      </c>
      <c r="I30" s="33"/>
    </row>
    <row r="31" spans="2:10" s="39" customFormat="1" ht="15.6" thickBot="1" x14ac:dyDescent="0.3">
      <c r="B31" s="35" t="s">
        <v>3</v>
      </c>
      <c r="C31" s="35"/>
      <c r="D31" s="36"/>
      <c r="E31" s="41">
        <f>E28+E29+E30</f>
        <v>2720191</v>
      </c>
      <c r="F31" s="41">
        <f>F28+F29+F30</f>
        <v>2903692</v>
      </c>
      <c r="G31" s="41">
        <f>G28+G29+G30</f>
        <v>183501</v>
      </c>
      <c r="H31" s="38">
        <f t="shared" si="5"/>
        <v>6.7458865939928447E-2</v>
      </c>
      <c r="I31" s="33"/>
    </row>
    <row r="32" spans="2:10" ht="15" x14ac:dyDescent="0.25">
      <c r="B32" s="6"/>
      <c r="C32" s="6"/>
      <c r="D32" s="6"/>
      <c r="E32" s="28"/>
      <c r="F32" s="28"/>
      <c r="G32" s="29"/>
      <c r="H32" s="30"/>
    </row>
    <row r="33" spans="2:10" ht="15" x14ac:dyDescent="0.25">
      <c r="B33" s="10"/>
      <c r="C33" s="2"/>
      <c r="D33" s="2"/>
      <c r="E33" s="2"/>
      <c r="F33" s="2"/>
      <c r="G33" s="2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20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5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74" t="s">
        <v>7</v>
      </c>
      <c r="I39" s="174"/>
      <c r="J39" s="174"/>
    </row>
    <row r="40" spans="2:10" ht="15.6" thickBot="1" x14ac:dyDescent="0.3">
      <c r="B40" s="175" t="s">
        <v>11</v>
      </c>
      <c r="C40" s="175"/>
      <c r="D40" s="176"/>
      <c r="E40" s="42">
        <v>42735</v>
      </c>
      <c r="F40" s="42">
        <v>43100</v>
      </c>
      <c r="G40" s="42">
        <v>43465</v>
      </c>
      <c r="H40" s="42">
        <v>43830</v>
      </c>
      <c r="I40" s="42">
        <v>44196</v>
      </c>
      <c r="J40" s="42">
        <v>44561</v>
      </c>
    </row>
    <row r="41" spans="2:10" ht="15" x14ac:dyDescent="0.25">
      <c r="B41" s="177" t="s">
        <v>0</v>
      </c>
      <c r="C41" s="177"/>
      <c r="D41" s="178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79" t="s">
        <v>1</v>
      </c>
      <c r="C42" s="179"/>
      <c r="D42" s="180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66" t="s">
        <v>2</v>
      </c>
      <c r="C43" s="166"/>
      <c r="D43" s="167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64" t="s">
        <v>3</v>
      </c>
      <c r="C44" s="164"/>
      <c r="D44" s="165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"/>
      <c r="C45" s="7"/>
      <c r="D45" s="8"/>
      <c r="E45" s="8"/>
      <c r="F45" s="8"/>
      <c r="G45" s="8"/>
      <c r="H45" s="8"/>
    </row>
    <row r="46" spans="2:10" ht="15" x14ac:dyDescent="0.2">
      <c r="B46" s="6"/>
      <c r="C46" s="7"/>
      <c r="D46" s="8"/>
      <c r="E46" s="8"/>
      <c r="F46" s="8"/>
      <c r="G46" s="8"/>
      <c r="H46" s="8"/>
    </row>
    <row r="47" spans="2:10" ht="15" x14ac:dyDescent="0.2">
      <c r="B47" s="6"/>
      <c r="C47" s="7"/>
      <c r="D47" s="8"/>
      <c r="E47" s="8"/>
      <c r="F47" s="8"/>
      <c r="G47" s="8"/>
      <c r="H47" s="8"/>
    </row>
    <row r="48" spans="2:10" ht="15" x14ac:dyDescent="0.2">
      <c r="B48" s="6"/>
      <c r="C48" s="7"/>
      <c r="D48" s="8"/>
      <c r="E48" s="8"/>
      <c r="F48" s="8"/>
      <c r="G48" s="8"/>
      <c r="H48" s="8"/>
    </row>
    <row r="49" spans="2:8" ht="15" x14ac:dyDescent="0.2">
      <c r="B49" s="6"/>
      <c r="C49" s="7"/>
      <c r="D49" s="8"/>
      <c r="E49" s="8"/>
      <c r="F49" s="8"/>
      <c r="G49" s="8"/>
      <c r="H49" s="8"/>
    </row>
    <row r="50" spans="2:8" ht="15" x14ac:dyDescent="0.2">
      <c r="B50" s="6"/>
      <c r="C50" s="7"/>
      <c r="D50" s="8"/>
      <c r="E50" s="8"/>
      <c r="F50" s="8"/>
      <c r="G50" s="8"/>
      <c r="H50" s="8"/>
    </row>
    <row r="51" spans="2:8" ht="15" x14ac:dyDescent="0.2">
      <c r="B51" s="6"/>
      <c r="C51" s="7"/>
      <c r="D51" s="8"/>
      <c r="E51" s="8"/>
      <c r="F51" s="8"/>
      <c r="G51" s="8"/>
      <c r="H51" s="8"/>
    </row>
    <row r="52" spans="2:8" ht="15" x14ac:dyDescent="0.2">
      <c r="B52" s="6"/>
      <c r="C52" s="7"/>
      <c r="D52" s="8"/>
      <c r="E52" s="8"/>
      <c r="F52" s="8"/>
      <c r="G52" s="8"/>
      <c r="H52" s="8"/>
    </row>
    <row r="53" spans="2:8" ht="15" x14ac:dyDescent="0.2">
      <c r="B53" s="6"/>
      <c r="C53" s="7"/>
      <c r="D53" s="8"/>
      <c r="E53" s="8"/>
      <c r="F53" s="8"/>
      <c r="G53" s="8"/>
      <c r="H53" s="8"/>
    </row>
    <row r="54" spans="2:8" ht="15" x14ac:dyDescent="0.2">
      <c r="B54" s="6"/>
      <c r="C54" s="7"/>
      <c r="D54" s="8"/>
      <c r="E54" s="8"/>
      <c r="F54" s="8"/>
      <c r="G54" s="8"/>
      <c r="H54" s="8"/>
    </row>
    <row r="55" spans="2:8" ht="15" x14ac:dyDescent="0.2">
      <c r="B55" s="6"/>
      <c r="C55" s="7"/>
      <c r="D55" s="8"/>
      <c r="E55" s="8"/>
      <c r="F55" s="8"/>
      <c r="G55" s="8"/>
      <c r="H55" s="8"/>
    </row>
    <row r="56" spans="2:8" ht="15" x14ac:dyDescent="0.2">
      <c r="B56" s="6"/>
      <c r="C56" s="7"/>
      <c r="D56" s="8"/>
      <c r="E56" s="8"/>
      <c r="F56" s="8"/>
      <c r="G56" s="8"/>
      <c r="H56" s="8"/>
    </row>
    <row r="57" spans="2:8" ht="15" x14ac:dyDescent="0.2">
      <c r="B57" s="6"/>
      <c r="C57" s="7"/>
      <c r="D57" s="8"/>
      <c r="E57" s="8"/>
      <c r="F57" s="8"/>
      <c r="G57" s="8"/>
      <c r="H57" s="8"/>
    </row>
    <row r="58" spans="2:8" ht="15" x14ac:dyDescent="0.2">
      <c r="B58" s="6"/>
      <c r="C58" s="7"/>
      <c r="D58" s="8"/>
      <c r="E58" s="8"/>
      <c r="F58" s="8"/>
      <c r="G58" s="8"/>
      <c r="H58" s="8"/>
    </row>
    <row r="59" spans="2:8" ht="15" x14ac:dyDescent="0.2">
      <c r="B59" s="6"/>
      <c r="C59" s="7"/>
      <c r="D59" s="8"/>
      <c r="E59" s="8"/>
      <c r="F59" s="8"/>
      <c r="G59" s="8"/>
      <c r="H59" s="8"/>
    </row>
    <row r="60" spans="2:8" ht="15" x14ac:dyDescent="0.2">
      <c r="B60" s="6"/>
      <c r="C60" s="7"/>
      <c r="D60" s="8"/>
      <c r="E60" s="8"/>
      <c r="F60" s="5"/>
      <c r="G60" s="8"/>
      <c r="H60" s="8"/>
    </row>
    <row r="61" spans="2:8" ht="15" x14ac:dyDescent="0.2">
      <c r="B61" s="6"/>
      <c r="C61" s="7"/>
      <c r="D61" s="8"/>
      <c r="E61" s="8"/>
      <c r="F61" s="5"/>
      <c r="G61" s="8"/>
      <c r="H61" s="8"/>
    </row>
    <row r="62" spans="2:8" ht="15" x14ac:dyDescent="0.2">
      <c r="B62" s="6"/>
      <c r="C62" s="7"/>
      <c r="D62" s="8"/>
      <c r="E62" s="8"/>
      <c r="F62" s="5"/>
      <c r="G62" s="8"/>
      <c r="H62" s="8"/>
    </row>
    <row r="63" spans="2:8" ht="15" x14ac:dyDescent="0.2">
      <c r="B63" s="6"/>
      <c r="C63" s="7"/>
      <c r="D63" s="8"/>
      <c r="E63" s="8"/>
      <c r="F63" s="5"/>
      <c r="G63" s="8"/>
      <c r="H63" s="8"/>
    </row>
    <row r="64" spans="2:8" ht="15" x14ac:dyDescent="0.2">
      <c r="B64" s="6"/>
      <c r="C64" s="7"/>
      <c r="D64" s="8"/>
      <c r="E64" s="8"/>
      <c r="F64" s="5"/>
      <c r="G64" s="8"/>
      <c r="H64" s="8"/>
    </row>
    <row r="65" spans="2:11" ht="15" x14ac:dyDescent="0.2">
      <c r="B65" s="6"/>
      <c r="C65" s="7"/>
      <c r="D65" s="8"/>
      <c r="E65" s="8"/>
      <c r="F65" s="5"/>
      <c r="G65" s="8"/>
      <c r="H65" s="8"/>
    </row>
    <row r="66" spans="2:11" ht="15" x14ac:dyDescent="0.2">
      <c r="B66" s="6"/>
      <c r="C66" s="7"/>
      <c r="D66" s="8"/>
      <c r="E66" s="8"/>
      <c r="F66" s="5"/>
      <c r="G66" s="8"/>
      <c r="H66" s="8"/>
    </row>
    <row r="67" spans="2:11" ht="15" x14ac:dyDescent="0.2">
      <c r="B67" s="6"/>
      <c r="C67" s="7"/>
      <c r="D67" s="8"/>
      <c r="E67" s="8"/>
      <c r="F67" s="5"/>
      <c r="G67" s="8"/>
      <c r="H67" s="8"/>
    </row>
    <row r="68" spans="2:11" ht="15" x14ac:dyDescent="0.2">
      <c r="B68" s="6"/>
      <c r="C68" s="7"/>
      <c r="D68" s="8"/>
      <c r="E68" s="8"/>
      <c r="F68" s="5"/>
      <c r="G68" s="8"/>
      <c r="H68" s="8"/>
    </row>
    <row r="69" spans="2:11" ht="15" x14ac:dyDescent="0.2">
      <c r="B69" s="6"/>
      <c r="C69" s="7"/>
      <c r="D69" s="8"/>
      <c r="E69" s="8"/>
      <c r="F69" s="5"/>
      <c r="G69" s="8"/>
      <c r="H69" s="8"/>
    </row>
    <row r="70" spans="2:11" ht="15" x14ac:dyDescent="0.2">
      <c r="B70" s="6"/>
      <c r="C70" s="7"/>
      <c r="D70" s="8"/>
      <c r="E70" s="8"/>
      <c r="F70" s="5"/>
      <c r="G70" s="8"/>
      <c r="H70" s="8"/>
    </row>
    <row r="71" spans="2:11" ht="15" x14ac:dyDescent="0.25">
      <c r="B71" s="6"/>
      <c r="C71" s="7"/>
      <c r="D71" s="8"/>
      <c r="E71" s="8"/>
      <c r="F71" s="5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42">
        <f t="shared" ref="C73:F73" si="7">EDATE(D73,-1)</f>
        <v>44438</v>
      </c>
      <c r="D73" s="42">
        <f t="shared" si="7"/>
        <v>44469</v>
      </c>
      <c r="E73" s="42">
        <f t="shared" si="7"/>
        <v>44499</v>
      </c>
      <c r="F73" s="42">
        <f t="shared" si="7"/>
        <v>44530</v>
      </c>
      <c r="G73" s="42">
        <f>EDATE(H73,-1)</f>
        <v>44561</v>
      </c>
      <c r="H73" s="42">
        <f>B3</f>
        <v>44592</v>
      </c>
      <c r="I73"/>
      <c r="J73"/>
    </row>
    <row r="74" spans="2:11" ht="16.5" customHeight="1" x14ac:dyDescent="0.25">
      <c r="B74" s="24" t="s">
        <v>0</v>
      </c>
      <c r="C74" s="48">
        <v>13773190</v>
      </c>
      <c r="D74" s="48">
        <v>14530193</v>
      </c>
      <c r="E74" s="48">
        <v>15258509</v>
      </c>
      <c r="F74" s="48">
        <v>16196130</v>
      </c>
      <c r="G74" s="48">
        <v>16779069</v>
      </c>
      <c r="H74" s="48">
        <v>17405817</v>
      </c>
    </row>
    <row r="75" spans="2:11" ht="16.5" customHeight="1" x14ac:dyDescent="0.25">
      <c r="B75" s="25" t="s">
        <v>1</v>
      </c>
      <c r="C75" s="49">
        <v>19995</v>
      </c>
      <c r="D75" s="49">
        <v>20081</v>
      </c>
      <c r="E75" s="49">
        <v>20154</v>
      </c>
      <c r="F75" s="49">
        <v>20272</v>
      </c>
      <c r="G75" s="49">
        <v>20446</v>
      </c>
      <c r="H75" s="49">
        <v>20536</v>
      </c>
    </row>
    <row r="76" spans="2:11" ht="16.5" customHeight="1" thickBot="1" x14ac:dyDescent="0.3">
      <c r="B76" s="26" t="s">
        <v>2</v>
      </c>
      <c r="C76" s="47">
        <v>122307</v>
      </c>
      <c r="D76" s="47">
        <v>158895</v>
      </c>
      <c r="E76" s="47">
        <v>212008</v>
      </c>
      <c r="F76" s="47">
        <v>288895</v>
      </c>
      <c r="G76" s="47">
        <v>327432</v>
      </c>
      <c r="H76" s="47">
        <v>345411</v>
      </c>
    </row>
    <row r="77" spans="2:11" s="40" customFormat="1" ht="15.6" thickBot="1" x14ac:dyDescent="0.3">
      <c r="B77" s="55" t="s">
        <v>3</v>
      </c>
      <c r="C77" s="50">
        <f t="shared" ref="C77:G77" si="8">C74+C75+C76</f>
        <v>13915492</v>
      </c>
      <c r="D77" s="50">
        <f t="shared" si="8"/>
        <v>14709169</v>
      </c>
      <c r="E77" s="50">
        <f t="shared" si="8"/>
        <v>15490671</v>
      </c>
      <c r="F77" s="50">
        <f t="shared" si="8"/>
        <v>16505297</v>
      </c>
      <c r="G77" s="50">
        <f t="shared" si="8"/>
        <v>17126947</v>
      </c>
      <c r="H77" s="50">
        <f>H74+H75+H76</f>
        <v>17771764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B80" s="2"/>
      <c r="F80" s="2"/>
      <c r="G80" s="2"/>
      <c r="H80" s="2"/>
      <c r="I80"/>
      <c r="J80"/>
      <c r="K80"/>
    </row>
    <row r="81" spans="2:11" x14ac:dyDescent="0.25">
      <c r="B81" s="2"/>
      <c r="F81" s="2"/>
      <c r="G81" s="2"/>
      <c r="H81" s="2"/>
      <c r="I81"/>
      <c r="J81"/>
      <c r="K81"/>
    </row>
    <row r="82" spans="2:11" ht="15" x14ac:dyDescent="0.25">
      <c r="B82" s="10"/>
      <c r="C82" s="2"/>
      <c r="D82" s="2"/>
      <c r="E82" s="2"/>
      <c r="G82" s="2"/>
      <c r="H82" s="2"/>
      <c r="I82"/>
      <c r="J82"/>
      <c r="K82"/>
    </row>
    <row r="83" spans="2:11" s="4" customFormat="1" ht="12.6" x14ac:dyDescent="0.25">
      <c r="B83" s="3"/>
      <c r="C83" s="3"/>
      <c r="D83" s="3"/>
      <c r="E83" s="3"/>
      <c r="F83" s="3"/>
      <c r="G83" s="3"/>
      <c r="H83" s="3"/>
    </row>
    <row r="84" spans="2:11" ht="15" x14ac:dyDescent="0.25">
      <c r="B84" s="9"/>
      <c r="C84" s="2"/>
      <c r="D84" s="2"/>
      <c r="E84" s="2"/>
      <c r="F84" s="2"/>
      <c r="G84" s="2"/>
      <c r="H84" s="2"/>
    </row>
    <row r="85" spans="2:11" x14ac:dyDescent="0.25">
      <c r="B85" s="2"/>
      <c r="F85" s="2"/>
      <c r="G85" s="2"/>
      <c r="H85" s="2"/>
    </row>
    <row r="86" spans="2:11" x14ac:dyDescent="0.25">
      <c r="F86" s="2"/>
      <c r="G86" s="2"/>
      <c r="H86" s="2"/>
    </row>
    <row r="87" spans="2:11" x14ac:dyDescent="0.25">
      <c r="F87" s="2"/>
      <c r="G87" s="2"/>
      <c r="H87" s="2"/>
    </row>
  </sheetData>
  <dataConsolidate link="1"/>
  <mergeCells count="21">
    <mergeCell ref="B2:H2"/>
    <mergeCell ref="B3:H3"/>
    <mergeCell ref="I3:N3"/>
    <mergeCell ref="B11:D11"/>
    <mergeCell ref="B12:D12"/>
    <mergeCell ref="B14:D14"/>
    <mergeCell ref="B19:D19"/>
    <mergeCell ref="B20:D20"/>
    <mergeCell ref="B13:D13"/>
    <mergeCell ref="B21:D21"/>
    <mergeCell ref="H39:J39"/>
    <mergeCell ref="B40:D40"/>
    <mergeCell ref="B41:D41"/>
    <mergeCell ref="B42:D42"/>
    <mergeCell ref="B22:D22"/>
    <mergeCell ref="B27:D27"/>
    <mergeCell ref="B44:D44"/>
    <mergeCell ref="B43:D43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1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E568-0DA0-4A52-88D7-F77809F40B15}">
  <sheetPr>
    <pageSetUpPr fitToPage="1"/>
  </sheetPr>
  <dimension ref="B2:P84"/>
  <sheetViews>
    <sheetView topLeftCell="B1" zoomScaleNormal="100" workbookViewId="0">
      <selection activeCell="B28" sqref="B28:D28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6" s="1" customFormat="1" ht="21" thickBot="1" x14ac:dyDescent="0.3">
      <c r="B3" s="184">
        <v>44864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44864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5" t="s">
        <v>11</v>
      </c>
      <c r="C11" s="175"/>
      <c r="D11" s="176"/>
      <c r="E11" s="64">
        <f>EDATE(F11,-1)</f>
        <v>44834</v>
      </c>
      <c r="F11" s="64">
        <f>B3</f>
        <v>44864</v>
      </c>
      <c r="G11" s="16" t="s">
        <v>4</v>
      </c>
      <c r="H11" s="16" t="s">
        <v>5</v>
      </c>
      <c r="J11" s="45"/>
    </row>
    <row r="12" spans="2:16" ht="15" x14ac:dyDescent="0.25">
      <c r="B12" s="190" t="s">
        <v>0</v>
      </c>
      <c r="C12" s="190"/>
      <c r="D12" s="191"/>
      <c r="E12" s="46">
        <v>36343238</v>
      </c>
      <c r="F12" s="46">
        <v>37074669</v>
      </c>
      <c r="G12" s="11">
        <f t="shared" ref="G12:G14" si="0">F12-E12</f>
        <v>731431</v>
      </c>
      <c r="H12" s="34">
        <f t="shared" ref="H12:H15" si="1">F12/E12-1</f>
        <v>2.0125642079552808E-2</v>
      </c>
      <c r="I12" s="66"/>
      <c r="J12" s="53"/>
      <c r="P12" s="43">
        <v>17986457</v>
      </c>
    </row>
    <row r="13" spans="2:16" ht="15" x14ac:dyDescent="0.25">
      <c r="B13" s="188" t="s">
        <v>1</v>
      </c>
      <c r="C13" s="188"/>
      <c r="D13" s="189"/>
      <c r="E13" s="46">
        <v>33388</v>
      </c>
      <c r="F13" s="46">
        <v>35413</v>
      </c>
      <c r="G13" s="11">
        <f t="shared" si="0"/>
        <v>2025</v>
      </c>
      <c r="H13" s="34">
        <f t="shared" si="1"/>
        <v>6.0650533125673922E-2</v>
      </c>
      <c r="I13" s="66"/>
      <c r="J13" s="53"/>
    </row>
    <row r="14" spans="2:16" ht="18" customHeight="1" thickBot="1" x14ac:dyDescent="0.3">
      <c r="B14" s="186" t="s">
        <v>2</v>
      </c>
      <c r="C14" s="186"/>
      <c r="D14" s="187"/>
      <c r="E14" s="46">
        <v>518447</v>
      </c>
      <c r="F14" s="46">
        <v>519330</v>
      </c>
      <c r="G14" s="11">
        <f t="shared" si="0"/>
        <v>883</v>
      </c>
      <c r="H14" s="34">
        <f t="shared" si="1"/>
        <v>1.7031634863351464E-3</v>
      </c>
      <c r="I14" s="66"/>
      <c r="J14" s="53"/>
    </row>
    <row r="15" spans="2:16" s="40" customFormat="1" ht="15.6" thickBot="1" x14ac:dyDescent="0.3">
      <c r="B15" s="83" t="s">
        <v>3</v>
      </c>
      <c r="C15" s="83"/>
      <c r="D15" s="84"/>
      <c r="E15" s="67">
        <f>E12+E13+E14</f>
        <v>36895073</v>
      </c>
      <c r="F15" s="67">
        <f>F12+F13+F14</f>
        <v>37629412</v>
      </c>
      <c r="G15" s="67">
        <f>G12+G13+G14</f>
        <v>734339</v>
      </c>
      <c r="H15" s="38">
        <f t="shared" si="1"/>
        <v>1.9903443476043448E-2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5" t="s">
        <v>11</v>
      </c>
      <c r="C19" s="175"/>
      <c r="D19" s="176"/>
      <c r="E19" s="64">
        <f>E11</f>
        <v>44834</v>
      </c>
      <c r="F19" s="64">
        <f>F11</f>
        <v>44864</v>
      </c>
      <c r="G19" s="16" t="s">
        <v>4</v>
      </c>
      <c r="H19" s="16" t="s">
        <v>5</v>
      </c>
      <c r="J19" s="45"/>
    </row>
    <row r="20" spans="2:10" ht="15" x14ac:dyDescent="0.25">
      <c r="B20" s="190" t="s">
        <v>0</v>
      </c>
      <c r="C20" s="190"/>
      <c r="D20" s="191"/>
      <c r="E20" s="46">
        <v>21697527</v>
      </c>
      <c r="F20" s="46">
        <v>22167936</v>
      </c>
      <c r="G20" s="11">
        <f>F20-E20</f>
        <v>470409</v>
      </c>
      <c r="H20" s="34">
        <f>F20/E20-1</f>
        <v>2.1680304856862342E-2</v>
      </c>
      <c r="I20" s="53"/>
    </row>
    <row r="21" spans="2:10" ht="15" x14ac:dyDescent="0.25">
      <c r="B21" s="188" t="s">
        <v>1</v>
      </c>
      <c r="C21" s="188"/>
      <c r="D21" s="189"/>
      <c r="E21" s="46">
        <v>22604</v>
      </c>
      <c r="F21" s="46">
        <v>22732</v>
      </c>
      <c r="G21" s="11">
        <f>F21-E21</f>
        <v>128</v>
      </c>
      <c r="H21" s="34">
        <f>F21/E21-1</f>
        <v>5.6627145637939691E-3</v>
      </c>
      <c r="I21" s="53"/>
    </row>
    <row r="22" spans="2:10" ht="18" customHeight="1" thickBot="1" x14ac:dyDescent="0.3">
      <c r="B22" s="186" t="s">
        <v>2</v>
      </c>
      <c r="C22" s="186"/>
      <c r="D22" s="187"/>
      <c r="E22" s="46">
        <v>404463</v>
      </c>
      <c r="F22" s="46">
        <v>405426</v>
      </c>
      <c r="G22" s="11">
        <f t="shared" ref="G22" si="2">F22-E22</f>
        <v>963</v>
      </c>
      <c r="H22" s="34">
        <f t="shared" ref="H22:H23" si="3">F22/E22-1</f>
        <v>2.3809347208521014E-3</v>
      </c>
      <c r="I22" s="53"/>
    </row>
    <row r="23" spans="2:10" s="40" customFormat="1" ht="15.6" thickBot="1" x14ac:dyDescent="0.3">
      <c r="B23" s="83" t="s">
        <v>3</v>
      </c>
      <c r="C23" s="83"/>
      <c r="D23" s="84"/>
      <c r="E23" s="67">
        <f>E20+E21+E22</f>
        <v>22124594</v>
      </c>
      <c r="F23" s="67">
        <f>F20+F21+F22</f>
        <v>22596094</v>
      </c>
      <c r="G23" s="67">
        <f>G20+G21+G22</f>
        <v>471500</v>
      </c>
      <c r="H23" s="38">
        <f t="shared" si="3"/>
        <v>2.1311125528450381E-2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5" t="s">
        <v>11</v>
      </c>
      <c r="C27" s="175"/>
      <c r="D27" s="176"/>
      <c r="E27" s="64">
        <f>E11</f>
        <v>44834</v>
      </c>
      <c r="F27" s="64">
        <f>F11</f>
        <v>44864</v>
      </c>
      <c r="G27" s="16" t="s">
        <v>4</v>
      </c>
      <c r="H27" s="16" t="s">
        <v>5</v>
      </c>
    </row>
    <row r="28" spans="2:10" ht="15" x14ac:dyDescent="0.25">
      <c r="B28" s="190" t="s">
        <v>0</v>
      </c>
      <c r="C28" s="190"/>
      <c r="D28" s="191"/>
      <c r="E28" s="46">
        <v>2262906</v>
      </c>
      <c r="F28" s="46">
        <v>2113932</v>
      </c>
      <c r="G28" s="11">
        <f t="shared" ref="G28:G30" si="4">F28-E28</f>
        <v>-148974</v>
      </c>
      <c r="H28" s="34">
        <f t="shared" ref="H28:H31" si="5">F28/E28-1</f>
        <v>-6.5833048301608632E-2</v>
      </c>
      <c r="I28" s="33"/>
    </row>
    <row r="29" spans="2:10" ht="15" x14ac:dyDescent="0.25">
      <c r="B29" s="188" t="s">
        <v>1</v>
      </c>
      <c r="C29" s="188"/>
      <c r="D29" s="189"/>
      <c r="E29" s="46">
        <v>1451</v>
      </c>
      <c r="F29" s="46">
        <v>1412</v>
      </c>
      <c r="G29" s="11">
        <f t="shared" si="4"/>
        <v>-39</v>
      </c>
      <c r="H29" s="34">
        <f t="shared" si="5"/>
        <v>-2.6878015161957314E-2</v>
      </c>
      <c r="I29" s="33"/>
    </row>
    <row r="30" spans="2:10" ht="18" customHeight="1" thickBot="1" x14ac:dyDescent="0.3">
      <c r="B30" s="186" t="s">
        <v>2</v>
      </c>
      <c r="C30" s="186"/>
      <c r="D30" s="187"/>
      <c r="E30" s="46">
        <v>23486</v>
      </c>
      <c r="F30" s="46">
        <v>29179</v>
      </c>
      <c r="G30" s="11">
        <f t="shared" si="4"/>
        <v>5693</v>
      </c>
      <c r="H30" s="34">
        <f t="shared" si="5"/>
        <v>0.24239972749723249</v>
      </c>
      <c r="I30" s="33"/>
    </row>
    <row r="31" spans="2:10" s="40" customFormat="1" ht="15.6" thickBot="1" x14ac:dyDescent="0.3">
      <c r="B31" s="83" t="s">
        <v>3</v>
      </c>
      <c r="C31" s="83"/>
      <c r="D31" s="84"/>
      <c r="E31" s="67">
        <f>E28+E29+E30</f>
        <v>2287843</v>
      </c>
      <c r="F31" s="67">
        <f>F28+F29+F30</f>
        <v>2144523</v>
      </c>
      <c r="G31" s="67">
        <f>G28+G29+G30</f>
        <v>-143320</v>
      </c>
      <c r="H31" s="38">
        <f t="shared" si="5"/>
        <v>-6.2644158711939624E-2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7" t="s">
        <v>0</v>
      </c>
      <c r="C41" s="177"/>
      <c r="D41" s="178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79" t="s">
        <v>1</v>
      </c>
      <c r="C42" s="179"/>
      <c r="D42" s="180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66" t="s">
        <v>2</v>
      </c>
      <c r="C43" s="166"/>
      <c r="D43" s="167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64" t="s">
        <v>3</v>
      </c>
      <c r="C44" s="164"/>
      <c r="D44" s="165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44711</v>
      </c>
      <c r="D73" s="64">
        <f t="shared" si="7"/>
        <v>44742</v>
      </c>
      <c r="E73" s="64">
        <f t="shared" si="7"/>
        <v>44772</v>
      </c>
      <c r="F73" s="64">
        <f t="shared" si="7"/>
        <v>44803</v>
      </c>
      <c r="G73" s="64">
        <f>EDATE(H73,-1)</f>
        <v>44834</v>
      </c>
      <c r="H73" s="64">
        <f>B3</f>
        <v>44864</v>
      </c>
      <c r="I73"/>
      <c r="J73"/>
    </row>
    <row r="74" spans="2:11" ht="16.5" customHeight="1" x14ac:dyDescent="0.25">
      <c r="B74" s="24" t="s">
        <v>0</v>
      </c>
      <c r="C74" s="48">
        <v>19805248</v>
      </c>
      <c r="D74" s="48">
        <v>20434402</v>
      </c>
      <c r="E74" s="48">
        <v>20820354</v>
      </c>
      <c r="F74" s="48">
        <v>21241388</v>
      </c>
      <c r="G74" s="48">
        <v>21697527</v>
      </c>
      <c r="H74" s="48">
        <v>22167936</v>
      </c>
    </row>
    <row r="75" spans="2:11" ht="16.5" customHeight="1" x14ac:dyDescent="0.25">
      <c r="B75" s="25" t="s">
        <v>1</v>
      </c>
      <c r="C75" s="49">
        <v>21686</v>
      </c>
      <c r="D75" s="49">
        <v>21881</v>
      </c>
      <c r="E75" s="49">
        <v>22103</v>
      </c>
      <c r="F75" s="49">
        <v>22347</v>
      </c>
      <c r="G75" s="49">
        <v>22604</v>
      </c>
      <c r="H75" s="49">
        <v>22732</v>
      </c>
    </row>
    <row r="76" spans="2:11" ht="16.5" customHeight="1" thickBot="1" x14ac:dyDescent="0.3">
      <c r="B76" s="26" t="s">
        <v>2</v>
      </c>
      <c r="C76" s="47">
        <v>377979</v>
      </c>
      <c r="D76" s="47">
        <v>390501</v>
      </c>
      <c r="E76" s="47">
        <v>394494</v>
      </c>
      <c r="F76" s="47">
        <v>399319</v>
      </c>
      <c r="G76" s="47">
        <v>404463</v>
      </c>
      <c r="H76" s="47">
        <v>405426</v>
      </c>
    </row>
    <row r="77" spans="2:11" s="40" customFormat="1" ht="15.6" thickBot="1" x14ac:dyDescent="0.3">
      <c r="B77" s="84" t="s">
        <v>3</v>
      </c>
      <c r="C77" s="50">
        <f t="shared" ref="C77:G77" si="8">C74+C75+C76</f>
        <v>20204913</v>
      </c>
      <c r="D77" s="50">
        <f t="shared" si="8"/>
        <v>20846784</v>
      </c>
      <c r="E77" s="50">
        <f t="shared" si="8"/>
        <v>21236951</v>
      </c>
      <c r="F77" s="50">
        <f t="shared" si="8"/>
        <v>21663054</v>
      </c>
      <c r="G77" s="50">
        <f t="shared" si="8"/>
        <v>22124594</v>
      </c>
      <c r="H77" s="50">
        <f>H74+H75+H76</f>
        <v>22596094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5A74B-2467-46DF-ACA7-D63F721B48DE}">
  <sheetPr>
    <pageSetUpPr fitToPage="1"/>
  </sheetPr>
  <dimension ref="B2:P84"/>
  <sheetViews>
    <sheetView topLeftCell="B1" zoomScaleNormal="100" workbookViewId="0">
      <selection activeCell="D74" sqref="D74:H77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6" s="1" customFormat="1" ht="21" thickBot="1" x14ac:dyDescent="0.3">
      <c r="B3" s="184">
        <v>44895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44895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5" t="s">
        <v>11</v>
      </c>
      <c r="C11" s="175"/>
      <c r="D11" s="176"/>
      <c r="E11" s="64">
        <f>EDATE(F11,-1)</f>
        <v>44864</v>
      </c>
      <c r="F11" s="64">
        <f>B3</f>
        <v>44895</v>
      </c>
      <c r="G11" s="16" t="s">
        <v>4</v>
      </c>
      <c r="H11" s="16" t="s">
        <v>5</v>
      </c>
      <c r="J11" s="45"/>
    </row>
    <row r="12" spans="2:16" ht="15" x14ac:dyDescent="0.25">
      <c r="B12" s="190" t="s">
        <v>0</v>
      </c>
      <c r="C12" s="190"/>
      <c r="D12" s="191"/>
      <c r="E12" s="46">
        <v>37074669</v>
      </c>
      <c r="F12" s="46">
        <v>37953258</v>
      </c>
      <c r="G12" s="11">
        <f t="shared" ref="G12:G14" si="0">F12-E12</f>
        <v>878589</v>
      </c>
      <c r="H12" s="34">
        <f t="shared" ref="H12:H15" si="1">F12/E12-1</f>
        <v>2.3697824517327382E-2</v>
      </c>
      <c r="I12" s="66"/>
      <c r="J12" s="53"/>
      <c r="P12" s="43">
        <v>17986457</v>
      </c>
    </row>
    <row r="13" spans="2:16" ht="15" x14ac:dyDescent="0.25">
      <c r="B13" s="188" t="s">
        <v>1</v>
      </c>
      <c r="C13" s="188"/>
      <c r="D13" s="189"/>
      <c r="E13" s="46">
        <v>35413</v>
      </c>
      <c r="F13" s="46">
        <v>34277</v>
      </c>
      <c r="G13" s="11">
        <f t="shared" si="0"/>
        <v>-1136</v>
      </c>
      <c r="H13" s="34">
        <f t="shared" si="1"/>
        <v>-3.2078615197808746E-2</v>
      </c>
      <c r="I13" s="66"/>
      <c r="J13" s="53"/>
    </row>
    <row r="14" spans="2:16" ht="18" customHeight="1" thickBot="1" x14ac:dyDescent="0.3">
      <c r="B14" s="186" t="s">
        <v>2</v>
      </c>
      <c r="C14" s="186"/>
      <c r="D14" s="187"/>
      <c r="E14" s="46">
        <v>519330</v>
      </c>
      <c r="F14" s="46">
        <v>520424</v>
      </c>
      <c r="G14" s="11">
        <f t="shared" si="0"/>
        <v>1094</v>
      </c>
      <c r="H14" s="34">
        <f t="shared" si="1"/>
        <v>2.1065603758689821E-3</v>
      </c>
      <c r="I14" s="66"/>
      <c r="J14" s="53"/>
    </row>
    <row r="15" spans="2:16" s="40" customFormat="1" ht="15.6" thickBot="1" x14ac:dyDescent="0.3">
      <c r="B15" s="85" t="s">
        <v>3</v>
      </c>
      <c r="C15" s="85"/>
      <c r="D15" s="86"/>
      <c r="E15" s="67">
        <f>E12+E13+E14</f>
        <v>37629412</v>
      </c>
      <c r="F15" s="67">
        <f>F12+F13+F14</f>
        <v>38507959</v>
      </c>
      <c r="G15" s="67">
        <f>G12+G13+G14</f>
        <v>878547</v>
      </c>
      <c r="H15" s="38">
        <f t="shared" si="1"/>
        <v>2.3347348611240548E-2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5" t="s">
        <v>11</v>
      </c>
      <c r="C19" s="175"/>
      <c r="D19" s="176"/>
      <c r="E19" s="64">
        <f>E11</f>
        <v>44864</v>
      </c>
      <c r="F19" s="64">
        <f>F11</f>
        <v>44895</v>
      </c>
      <c r="G19" s="16" t="s">
        <v>4</v>
      </c>
      <c r="H19" s="16" t="s">
        <v>5</v>
      </c>
      <c r="J19" s="45"/>
    </row>
    <row r="20" spans="2:10" ht="15" x14ac:dyDescent="0.25">
      <c r="B20" s="190" t="s">
        <v>0</v>
      </c>
      <c r="C20" s="190"/>
      <c r="D20" s="191"/>
      <c r="E20" s="46">
        <v>22167936</v>
      </c>
      <c r="F20" s="46">
        <v>22637650</v>
      </c>
      <c r="G20" s="11">
        <f>F20-E20</f>
        <v>469714</v>
      </c>
      <c r="H20" s="34">
        <f>F20/E20-1</f>
        <v>2.1188891920294273E-2</v>
      </c>
      <c r="I20" s="53"/>
    </row>
    <row r="21" spans="2:10" ht="15" x14ac:dyDescent="0.25">
      <c r="B21" s="188" t="s">
        <v>1</v>
      </c>
      <c r="C21" s="188"/>
      <c r="D21" s="189"/>
      <c r="E21" s="46">
        <v>22732</v>
      </c>
      <c r="F21" s="46">
        <v>22822</v>
      </c>
      <c r="G21" s="11">
        <f>F21-E21</f>
        <v>90</v>
      </c>
      <c r="H21" s="34">
        <f>F21/E21-1</f>
        <v>3.9591764912898508E-3</v>
      </c>
      <c r="I21" s="53"/>
    </row>
    <row r="22" spans="2:10" ht="18" customHeight="1" thickBot="1" x14ac:dyDescent="0.3">
      <c r="B22" s="186" t="s">
        <v>2</v>
      </c>
      <c r="C22" s="186"/>
      <c r="D22" s="187"/>
      <c r="E22" s="46">
        <v>405426</v>
      </c>
      <c r="F22" s="46">
        <v>407818</v>
      </c>
      <c r="G22" s="11">
        <f t="shared" ref="G22" si="2">F22-E22</f>
        <v>2392</v>
      </c>
      <c r="H22" s="34">
        <f t="shared" ref="H22:H23" si="3">F22/E22-1</f>
        <v>5.899966948345714E-3</v>
      </c>
      <c r="I22" s="53"/>
    </row>
    <row r="23" spans="2:10" s="40" customFormat="1" ht="15.6" thickBot="1" x14ac:dyDescent="0.3">
      <c r="B23" s="85" t="s">
        <v>3</v>
      </c>
      <c r="C23" s="85"/>
      <c r="D23" s="86"/>
      <c r="E23" s="67">
        <f>E20+E21+E22</f>
        <v>22596094</v>
      </c>
      <c r="F23" s="67">
        <f>F20+F21+F22</f>
        <v>23068290</v>
      </c>
      <c r="G23" s="67">
        <f>G20+G21+G22</f>
        <v>472196</v>
      </c>
      <c r="H23" s="38">
        <f t="shared" si="3"/>
        <v>2.0897240027413666E-2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5" t="s">
        <v>11</v>
      </c>
      <c r="C27" s="175"/>
      <c r="D27" s="176"/>
      <c r="E27" s="64">
        <f>E11</f>
        <v>44864</v>
      </c>
      <c r="F27" s="64">
        <f>F11</f>
        <v>44895</v>
      </c>
      <c r="G27" s="16" t="s">
        <v>4</v>
      </c>
      <c r="H27" s="16" t="s">
        <v>5</v>
      </c>
    </row>
    <row r="28" spans="2:10" ht="15" x14ac:dyDescent="0.25">
      <c r="B28" s="190" t="s">
        <v>0</v>
      </c>
      <c r="C28" s="190"/>
      <c r="D28" s="191"/>
      <c r="E28" s="46">
        <v>2113932</v>
      </c>
      <c r="F28" s="46">
        <v>2125792</v>
      </c>
      <c r="G28" s="11">
        <f t="shared" ref="G28:G30" si="4">F28-E28</f>
        <v>11860</v>
      </c>
      <c r="H28" s="34">
        <f t="shared" ref="H28:H31" si="5">F28/E28-1</f>
        <v>5.6103980638924078E-3</v>
      </c>
      <c r="I28" s="33"/>
    </row>
    <row r="29" spans="2:10" ht="15" x14ac:dyDescent="0.25">
      <c r="B29" s="188" t="s">
        <v>1</v>
      </c>
      <c r="C29" s="188"/>
      <c r="D29" s="189"/>
      <c r="E29" s="46">
        <v>1412</v>
      </c>
      <c r="F29" s="46">
        <v>1411</v>
      </c>
      <c r="G29" s="11">
        <f t="shared" si="4"/>
        <v>-1</v>
      </c>
      <c r="H29" s="34">
        <f t="shared" si="5"/>
        <v>-7.0821529745046519E-4</v>
      </c>
      <c r="I29" s="33"/>
    </row>
    <row r="30" spans="2:10" ht="18" customHeight="1" thickBot="1" x14ac:dyDescent="0.3">
      <c r="B30" s="186" t="s">
        <v>2</v>
      </c>
      <c r="C30" s="186"/>
      <c r="D30" s="187"/>
      <c r="E30" s="46">
        <v>29179</v>
      </c>
      <c r="F30" s="46">
        <v>26589</v>
      </c>
      <c r="G30" s="11">
        <f t="shared" si="4"/>
        <v>-2590</v>
      </c>
      <c r="H30" s="34">
        <f t="shared" si="5"/>
        <v>-8.8762466157167874E-2</v>
      </c>
      <c r="I30" s="33"/>
    </row>
    <row r="31" spans="2:10" s="40" customFormat="1" ht="15.6" thickBot="1" x14ac:dyDescent="0.3">
      <c r="B31" s="85" t="s">
        <v>3</v>
      </c>
      <c r="C31" s="85"/>
      <c r="D31" s="86"/>
      <c r="E31" s="67">
        <f>E28+E29+E30</f>
        <v>2144523</v>
      </c>
      <c r="F31" s="67">
        <f>F28+F29+F30</f>
        <v>2153792</v>
      </c>
      <c r="G31" s="67">
        <f>G28+G29+G30</f>
        <v>9269</v>
      </c>
      <c r="H31" s="38">
        <f t="shared" si="5"/>
        <v>4.3221732758287335E-3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7" t="s">
        <v>0</v>
      </c>
      <c r="C41" s="177"/>
      <c r="D41" s="178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79" t="s">
        <v>1</v>
      </c>
      <c r="C42" s="179"/>
      <c r="D42" s="180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66" t="s">
        <v>2</v>
      </c>
      <c r="C43" s="166"/>
      <c r="D43" s="167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64" t="s">
        <v>3</v>
      </c>
      <c r="C44" s="164"/>
      <c r="D44" s="165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44742</v>
      </c>
      <c r="D73" s="64">
        <f t="shared" si="7"/>
        <v>44772</v>
      </c>
      <c r="E73" s="64">
        <f t="shared" si="7"/>
        <v>44803</v>
      </c>
      <c r="F73" s="64">
        <f t="shared" si="7"/>
        <v>44834</v>
      </c>
      <c r="G73" s="64">
        <f>EDATE(H73,-1)</f>
        <v>44864</v>
      </c>
      <c r="H73" s="64">
        <f>B3</f>
        <v>44895</v>
      </c>
      <c r="I73"/>
      <c r="J73"/>
    </row>
    <row r="74" spans="2:11" ht="16.5" customHeight="1" x14ac:dyDescent="0.25">
      <c r="B74" s="24" t="s">
        <v>0</v>
      </c>
      <c r="C74" s="48">
        <v>20434402</v>
      </c>
      <c r="D74" s="48">
        <v>20820354</v>
      </c>
      <c r="E74" s="48">
        <v>21241388</v>
      </c>
      <c r="F74" s="48">
        <v>21697527</v>
      </c>
      <c r="G74" s="48">
        <v>22167936</v>
      </c>
      <c r="H74" s="48">
        <v>22637650</v>
      </c>
    </row>
    <row r="75" spans="2:11" ht="16.5" customHeight="1" x14ac:dyDescent="0.25">
      <c r="B75" s="25" t="s">
        <v>1</v>
      </c>
      <c r="C75" s="49">
        <v>21881</v>
      </c>
      <c r="D75" s="49">
        <v>22103</v>
      </c>
      <c r="E75" s="49">
        <v>22347</v>
      </c>
      <c r="F75" s="49">
        <v>22604</v>
      </c>
      <c r="G75" s="49">
        <v>22732</v>
      </c>
      <c r="H75" s="49">
        <v>22822</v>
      </c>
    </row>
    <row r="76" spans="2:11" ht="16.5" customHeight="1" thickBot="1" x14ac:dyDescent="0.3">
      <c r="B76" s="26" t="s">
        <v>2</v>
      </c>
      <c r="C76" s="47">
        <v>390501</v>
      </c>
      <c r="D76" s="47">
        <v>394494</v>
      </c>
      <c r="E76" s="47">
        <v>399319</v>
      </c>
      <c r="F76" s="47">
        <v>404463</v>
      </c>
      <c r="G76" s="47">
        <v>405426</v>
      </c>
      <c r="H76" s="47">
        <v>407818</v>
      </c>
    </row>
    <row r="77" spans="2:11" s="40" customFormat="1" ht="15.6" thickBot="1" x14ac:dyDescent="0.3">
      <c r="B77" s="86" t="s">
        <v>3</v>
      </c>
      <c r="C77" s="50">
        <f t="shared" ref="C77:G77" si="8">C74+C75+C76</f>
        <v>20846784</v>
      </c>
      <c r="D77" s="50">
        <f t="shared" si="8"/>
        <v>21236951</v>
      </c>
      <c r="E77" s="50">
        <f t="shared" si="8"/>
        <v>21663054</v>
      </c>
      <c r="F77" s="50">
        <f t="shared" si="8"/>
        <v>22124594</v>
      </c>
      <c r="G77" s="50">
        <f t="shared" si="8"/>
        <v>22596094</v>
      </c>
      <c r="H77" s="50">
        <f>H74+H75+H76</f>
        <v>23068290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4AE3-0660-46CC-A3B0-5FCCE4D47B6D}">
  <dimension ref="B2:Q84"/>
  <sheetViews>
    <sheetView topLeftCell="B21" workbookViewId="0">
      <selection activeCell="I16" sqref="I1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44923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44923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44893</v>
      </c>
      <c r="F11" s="64">
        <f>B3</f>
        <v>44923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37953258</v>
      </c>
      <c r="F12" s="46">
        <v>38334479</v>
      </c>
      <c r="G12" s="11">
        <f t="shared" ref="G12:G14" si="0">F12-E12</f>
        <v>381221</v>
      </c>
      <c r="H12" s="34">
        <f t="shared" ref="H12:H15" si="1">F12/E12-1</f>
        <v>1.0044486826401133E-2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34277</v>
      </c>
      <c r="F13" s="46">
        <v>34659</v>
      </c>
      <c r="G13" s="11">
        <f t="shared" si="0"/>
        <v>382</v>
      </c>
      <c r="H13" s="34">
        <f t="shared" si="1"/>
        <v>1.1144499226886762E-2</v>
      </c>
      <c r="I13" s="66"/>
      <c r="J13" s="53"/>
    </row>
    <row r="14" spans="2:15" ht="18" customHeight="1" thickBot="1" x14ac:dyDescent="0.3">
      <c r="B14" s="186" t="s">
        <v>2</v>
      </c>
      <c r="C14" s="186"/>
      <c r="D14" s="187"/>
      <c r="E14" s="46">
        <v>520424</v>
      </c>
      <c r="F14" s="46">
        <v>525078</v>
      </c>
      <c r="G14" s="11">
        <f t="shared" si="0"/>
        <v>4654</v>
      </c>
      <c r="H14" s="34">
        <f t="shared" si="1"/>
        <v>8.9427082532704816E-3</v>
      </c>
      <c r="I14" s="66"/>
      <c r="J14" s="53"/>
    </row>
    <row r="15" spans="2:15" s="40" customFormat="1" ht="15.6" thickBot="1" x14ac:dyDescent="0.3">
      <c r="B15" s="87" t="s">
        <v>3</v>
      </c>
      <c r="C15" s="87"/>
      <c r="D15" s="88"/>
      <c r="E15" s="67">
        <f>E12+E13+E14</f>
        <v>38507959</v>
      </c>
      <c r="F15" s="67">
        <f>F12+F13+F14</f>
        <v>38894216</v>
      </c>
      <c r="G15" s="67">
        <f>G12+G13+G14</f>
        <v>386257</v>
      </c>
      <c r="H15" s="38">
        <f t="shared" si="1"/>
        <v>1.0030575757079108E-2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44893</v>
      </c>
      <c r="F19" s="64">
        <f>F11</f>
        <v>44923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22637650</v>
      </c>
      <c r="F20" s="46">
        <v>22923647</v>
      </c>
      <c r="G20" s="11">
        <f>F20-E20</f>
        <v>285997</v>
      </c>
      <c r="H20" s="34">
        <f>F20/E20-1</f>
        <v>1.2633687684013184E-2</v>
      </c>
      <c r="I20" s="53"/>
    </row>
    <row r="21" spans="2:17" ht="15" x14ac:dyDescent="0.25">
      <c r="B21" s="188" t="s">
        <v>1</v>
      </c>
      <c r="C21" s="188"/>
      <c r="D21" s="189"/>
      <c r="E21" s="46">
        <v>22822</v>
      </c>
      <c r="F21" s="46">
        <v>23094</v>
      </c>
      <c r="G21" s="11">
        <f>F21-E21</f>
        <v>272</v>
      </c>
      <c r="H21" s="34">
        <f>F21/E21-1</f>
        <v>1.1918324423801696E-2</v>
      </c>
      <c r="I21" s="53"/>
    </row>
    <row r="22" spans="2:17" ht="18" customHeight="1" thickBot="1" x14ac:dyDescent="0.3">
      <c r="B22" s="186" t="s">
        <v>2</v>
      </c>
      <c r="C22" s="186"/>
      <c r="D22" s="187"/>
      <c r="E22" s="46">
        <v>407818</v>
      </c>
      <c r="F22" s="46">
        <v>411551</v>
      </c>
      <c r="G22" s="11">
        <f t="shared" ref="G22" si="2">F22-E22</f>
        <v>3733</v>
      </c>
      <c r="H22" s="34">
        <f t="shared" ref="H22:H23" si="3">F22/E22-1</f>
        <v>9.1535930243393793E-3</v>
      </c>
      <c r="I22" s="53"/>
      <c r="M22" s="33"/>
      <c r="O22" s="33"/>
      <c r="P22" s="33"/>
    </row>
    <row r="23" spans="2:17" s="40" customFormat="1" ht="15.6" thickBot="1" x14ac:dyDescent="0.3">
      <c r="B23" s="87" t="s">
        <v>3</v>
      </c>
      <c r="C23" s="87"/>
      <c r="D23" s="88"/>
      <c r="E23" s="67">
        <f>E20+E21+E22</f>
        <v>23068290</v>
      </c>
      <c r="F23" s="67">
        <f>F20+F21+F22</f>
        <v>23358292</v>
      </c>
      <c r="G23" s="67">
        <f>G20+G21+G22</f>
        <v>290002</v>
      </c>
      <c r="H23" s="38">
        <f t="shared" si="3"/>
        <v>1.2571456315140894E-2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44893</v>
      </c>
      <c r="F27" s="64">
        <f>F11</f>
        <v>44923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2125792</v>
      </c>
      <c r="F28" s="46">
        <v>2244813</v>
      </c>
      <c r="G28" s="11">
        <f t="shared" ref="G28:G30" si="4">F28-E28</f>
        <v>119021</v>
      </c>
      <c r="H28" s="34">
        <f t="shared" ref="H28:H31" si="5">F28/E28-1</f>
        <v>5.5989014917734226E-2</v>
      </c>
      <c r="I28" s="33"/>
    </row>
    <row r="29" spans="2:17" ht="15" x14ac:dyDescent="0.25">
      <c r="B29" s="188" t="s">
        <v>1</v>
      </c>
      <c r="C29" s="188"/>
      <c r="D29" s="189"/>
      <c r="E29" s="46">
        <v>1411</v>
      </c>
      <c r="F29" s="46">
        <v>1645</v>
      </c>
      <c r="G29" s="11">
        <f t="shared" si="4"/>
        <v>234</v>
      </c>
      <c r="H29" s="34">
        <f t="shared" si="5"/>
        <v>0.16583982990786672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26589</v>
      </c>
      <c r="F30" s="46">
        <v>32761</v>
      </c>
      <c r="G30" s="11">
        <f t="shared" si="4"/>
        <v>6172</v>
      </c>
      <c r="H30" s="34">
        <f t="shared" si="5"/>
        <v>0.23212606717063444</v>
      </c>
      <c r="I30" s="33"/>
    </row>
    <row r="31" spans="2:17" s="40" customFormat="1" ht="15.6" thickBot="1" x14ac:dyDescent="0.3">
      <c r="B31" s="87" t="s">
        <v>3</v>
      </c>
      <c r="C31" s="87"/>
      <c r="D31" s="88"/>
      <c r="E31" s="67">
        <f>E28+E29+E30</f>
        <v>2153792</v>
      </c>
      <c r="F31" s="67">
        <f>F28+F29+F30</f>
        <v>2279219</v>
      </c>
      <c r="G31" s="67">
        <f>G28+G29+G30</f>
        <v>125427</v>
      </c>
      <c r="H31" s="38">
        <f t="shared" si="5"/>
        <v>5.8235428490773566E-2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7" t="s">
        <v>0</v>
      </c>
      <c r="C41" s="177"/>
      <c r="D41" s="17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9" t="s">
        <v>1</v>
      </c>
      <c r="C42" s="179"/>
      <c r="D42" s="18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6" t="s">
        <v>2</v>
      </c>
      <c r="C43" s="166"/>
      <c r="D43" s="16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4" t="s">
        <v>3</v>
      </c>
      <c r="C44" s="164"/>
      <c r="D44" s="16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44770</v>
      </c>
      <c r="D73" s="64">
        <f t="shared" si="6"/>
        <v>44801</v>
      </c>
      <c r="E73" s="64">
        <f t="shared" si="6"/>
        <v>44832</v>
      </c>
      <c r="F73" s="64">
        <f t="shared" si="6"/>
        <v>44862</v>
      </c>
      <c r="G73" s="64">
        <f>EDATE(H73,-1)</f>
        <v>44893</v>
      </c>
      <c r="H73" s="64">
        <f>B3</f>
        <v>44923</v>
      </c>
      <c r="I73"/>
      <c r="J73"/>
    </row>
    <row r="74" spans="2:11" ht="16.5" customHeight="1" x14ac:dyDescent="0.25">
      <c r="B74" s="24" t="s">
        <v>0</v>
      </c>
      <c r="C74" s="48">
        <v>20820354</v>
      </c>
      <c r="D74" s="48">
        <v>21241388</v>
      </c>
      <c r="E74" s="48">
        <v>21697527</v>
      </c>
      <c r="F74" s="48">
        <v>22167936</v>
      </c>
      <c r="G74" s="48">
        <v>22637650</v>
      </c>
      <c r="H74" s="48">
        <v>22923647</v>
      </c>
    </row>
    <row r="75" spans="2:11" ht="16.5" customHeight="1" x14ac:dyDescent="0.25">
      <c r="B75" s="25" t="s">
        <v>1</v>
      </c>
      <c r="C75" s="49">
        <v>22103</v>
      </c>
      <c r="D75" s="49">
        <v>22347</v>
      </c>
      <c r="E75" s="49">
        <v>22604</v>
      </c>
      <c r="F75" s="49">
        <v>22732</v>
      </c>
      <c r="G75" s="49">
        <v>22822</v>
      </c>
      <c r="H75" s="49">
        <v>23094</v>
      </c>
    </row>
    <row r="76" spans="2:11" ht="16.5" customHeight="1" thickBot="1" x14ac:dyDescent="0.3">
      <c r="B76" s="26" t="s">
        <v>2</v>
      </c>
      <c r="C76" s="47">
        <v>394494</v>
      </c>
      <c r="D76" s="47">
        <v>399319</v>
      </c>
      <c r="E76" s="47">
        <v>404463</v>
      </c>
      <c r="F76" s="47">
        <v>405426</v>
      </c>
      <c r="G76" s="47">
        <v>407818</v>
      </c>
      <c r="H76" s="47">
        <v>411551</v>
      </c>
    </row>
    <row r="77" spans="2:11" s="40" customFormat="1" ht="15.6" thickBot="1" x14ac:dyDescent="0.3">
      <c r="B77" s="88" t="s">
        <v>3</v>
      </c>
      <c r="C77" s="50">
        <f t="shared" ref="C77:G77" si="7">C74+C75+C76</f>
        <v>21236951</v>
      </c>
      <c r="D77" s="50">
        <f t="shared" si="7"/>
        <v>21663054</v>
      </c>
      <c r="E77" s="50">
        <f t="shared" si="7"/>
        <v>22124594</v>
      </c>
      <c r="F77" s="50">
        <f t="shared" si="7"/>
        <v>22596094</v>
      </c>
      <c r="G77" s="50">
        <f t="shared" si="7"/>
        <v>23068290</v>
      </c>
      <c r="H77" s="50">
        <v>23358292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AB839-46B3-46C2-85B0-E565DE5F83FA}">
  <dimension ref="B2:Q84"/>
  <sheetViews>
    <sheetView workbookViewId="0">
      <selection activeCell="H38" sqref="H38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44957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44957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44926</v>
      </c>
      <c r="F11" s="64">
        <f>B3</f>
        <v>44957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38334479</v>
      </c>
      <c r="F12" s="46">
        <v>39554283</v>
      </c>
      <c r="G12" s="11">
        <f t="shared" ref="G12:G14" si="0">F12-E12</f>
        <v>1219804</v>
      </c>
      <c r="H12" s="34">
        <f t="shared" ref="H12:H15" si="1">F12/E12-1</f>
        <v>3.1820022909402335E-2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34659</v>
      </c>
      <c r="F13" s="46">
        <v>34883</v>
      </c>
      <c r="G13" s="11">
        <f t="shared" si="0"/>
        <v>224</v>
      </c>
      <c r="H13" s="34">
        <f t="shared" si="1"/>
        <v>6.4629677717187306E-3</v>
      </c>
      <c r="I13" s="66"/>
      <c r="J13" s="53"/>
      <c r="L13" s="95"/>
    </row>
    <row r="14" spans="2:15" ht="18" customHeight="1" thickBot="1" x14ac:dyDescent="0.3">
      <c r="B14" s="186" t="s">
        <v>2</v>
      </c>
      <c r="C14" s="186"/>
      <c r="D14" s="187"/>
      <c r="E14" s="46">
        <v>525078</v>
      </c>
      <c r="F14" s="46">
        <v>527683</v>
      </c>
      <c r="G14" s="11">
        <f t="shared" si="0"/>
        <v>2605</v>
      </c>
      <c r="H14" s="34">
        <f t="shared" si="1"/>
        <v>4.9611676741361244E-3</v>
      </c>
      <c r="I14" s="66"/>
      <c r="J14" s="53"/>
      <c r="L14" s="95"/>
      <c r="M14" s="66"/>
    </row>
    <row r="15" spans="2:15" s="40" customFormat="1" ht="15.6" thickBot="1" x14ac:dyDescent="0.3">
      <c r="B15" s="91" t="s">
        <v>3</v>
      </c>
      <c r="C15" s="91"/>
      <c r="D15" s="92"/>
      <c r="E15" s="67">
        <f>E12+E13+E14</f>
        <v>38894216</v>
      </c>
      <c r="F15" s="67">
        <f>F12+F13+F14</f>
        <v>40116849</v>
      </c>
      <c r="G15" s="67">
        <f>G12+G13+G14</f>
        <v>1222633</v>
      </c>
      <c r="H15" s="38">
        <f t="shared" si="1"/>
        <v>3.1434828253126268E-2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44926</v>
      </c>
      <c r="F19" s="64">
        <f>F11</f>
        <v>44957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22923647</v>
      </c>
      <c r="F20" s="46">
        <v>23479065</v>
      </c>
      <c r="G20" s="11">
        <f>F20-E20</f>
        <v>555418</v>
      </c>
      <c r="H20" s="34">
        <f>F20/E20-1</f>
        <v>2.4229041740173374E-2</v>
      </c>
      <c r="I20" s="53"/>
    </row>
    <row r="21" spans="2:17" ht="15" x14ac:dyDescent="0.25">
      <c r="B21" s="188" t="s">
        <v>1</v>
      </c>
      <c r="C21" s="188"/>
      <c r="D21" s="189"/>
      <c r="E21" s="46">
        <v>23094</v>
      </c>
      <c r="F21" s="46">
        <v>23209</v>
      </c>
      <c r="G21" s="11">
        <f>F21-E21</f>
        <v>115</v>
      </c>
      <c r="H21" s="34">
        <f>F21/E21-1</f>
        <v>4.9796483935220515E-3</v>
      </c>
      <c r="I21" s="53"/>
    </row>
    <row r="22" spans="2:17" ht="18" customHeight="1" thickBot="1" x14ac:dyDescent="0.3">
      <c r="B22" s="186" t="s">
        <v>2</v>
      </c>
      <c r="C22" s="186"/>
      <c r="D22" s="187"/>
      <c r="E22" s="46">
        <v>411551</v>
      </c>
      <c r="F22" s="46">
        <v>413115</v>
      </c>
      <c r="G22" s="11">
        <f t="shared" ref="G22" si="2">F22-E22</f>
        <v>1564</v>
      </c>
      <c r="H22" s="34">
        <f t="shared" ref="H22:H23" si="3">F22/E22-1</f>
        <v>3.8002580482128234E-3</v>
      </c>
      <c r="I22" s="53"/>
      <c r="M22" s="33"/>
      <c r="O22" s="33"/>
      <c r="P22" s="33"/>
    </row>
    <row r="23" spans="2:17" s="40" customFormat="1" ht="15.6" thickBot="1" x14ac:dyDescent="0.3">
      <c r="B23" s="91" t="s">
        <v>3</v>
      </c>
      <c r="C23" s="91"/>
      <c r="D23" s="92"/>
      <c r="E23" s="67">
        <f>E20+E21+E22</f>
        <v>23358292</v>
      </c>
      <c r="F23" s="67">
        <f>F20+F21+F22</f>
        <v>23915389</v>
      </c>
      <c r="G23" s="67">
        <f>G20+G21+G22</f>
        <v>557097</v>
      </c>
      <c r="H23" s="38">
        <f t="shared" si="3"/>
        <v>2.3850074311940306E-2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44926</v>
      </c>
      <c r="F27" s="64">
        <f>F11</f>
        <v>44957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2244813</v>
      </c>
      <c r="F28" s="46">
        <v>2313558</v>
      </c>
      <c r="G28" s="11">
        <f t="shared" ref="G28:G30" si="4">F28-E28</f>
        <v>68745</v>
      </c>
      <c r="H28" s="34">
        <f t="shared" ref="H28:H31" si="5">F28/E28-1</f>
        <v>3.0623931703888108E-2</v>
      </c>
      <c r="I28" s="33"/>
    </row>
    <row r="29" spans="2:17" ht="15" x14ac:dyDescent="0.25">
      <c r="B29" s="188" t="s">
        <v>1</v>
      </c>
      <c r="C29" s="188"/>
      <c r="D29" s="189"/>
      <c r="E29" s="46">
        <v>1645</v>
      </c>
      <c r="F29" s="46">
        <v>1490</v>
      </c>
      <c r="G29" s="11">
        <f t="shared" si="4"/>
        <v>-155</v>
      </c>
      <c r="H29" s="34">
        <f t="shared" si="5"/>
        <v>-9.4224924012158096E-2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32761</v>
      </c>
      <c r="F30" s="46">
        <v>35839</v>
      </c>
      <c r="G30" s="11">
        <f t="shared" si="4"/>
        <v>3078</v>
      </c>
      <c r="H30" s="34">
        <f t="shared" si="5"/>
        <v>9.3953176032477659E-2</v>
      </c>
      <c r="I30" s="33"/>
    </row>
    <row r="31" spans="2:17" s="40" customFormat="1" ht="15.6" thickBot="1" x14ac:dyDescent="0.3">
      <c r="B31" s="91" t="s">
        <v>3</v>
      </c>
      <c r="C31" s="91"/>
      <c r="D31" s="92"/>
      <c r="E31" s="67">
        <f>E28+E29+E30</f>
        <v>2279219</v>
      </c>
      <c r="F31" s="67">
        <f>F28+F29+F30</f>
        <v>2350887</v>
      </c>
      <c r="G31" s="67">
        <f>G28+G29+G30</f>
        <v>71668</v>
      </c>
      <c r="H31" s="38">
        <f t="shared" si="5"/>
        <v>3.144410431818967E-2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7" t="s">
        <v>0</v>
      </c>
      <c r="C41" s="177"/>
      <c r="D41" s="17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9" t="s">
        <v>1</v>
      </c>
      <c r="C42" s="179"/>
      <c r="D42" s="18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6" t="s">
        <v>2</v>
      </c>
      <c r="C43" s="166"/>
      <c r="D43" s="16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4" t="s">
        <v>3</v>
      </c>
      <c r="C44" s="164"/>
      <c r="D44" s="16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44803</v>
      </c>
      <c r="D73" s="64">
        <f t="shared" si="6"/>
        <v>44834</v>
      </c>
      <c r="E73" s="64">
        <f t="shared" si="6"/>
        <v>44864</v>
      </c>
      <c r="F73" s="64">
        <f t="shared" si="6"/>
        <v>44895</v>
      </c>
      <c r="G73" s="64">
        <f>EDATE(H73,-1)</f>
        <v>44926</v>
      </c>
      <c r="H73" s="64">
        <f>B3</f>
        <v>44957</v>
      </c>
      <c r="I73"/>
      <c r="J73"/>
    </row>
    <row r="74" spans="2:11" ht="16.5" customHeight="1" x14ac:dyDescent="0.25">
      <c r="B74" s="24" t="s">
        <v>0</v>
      </c>
      <c r="C74" s="48">
        <v>21241388</v>
      </c>
      <c r="D74" s="48">
        <v>21697527</v>
      </c>
      <c r="E74" s="48">
        <v>22167936</v>
      </c>
      <c r="F74" s="48">
        <v>22637650</v>
      </c>
      <c r="G74" s="48">
        <v>22923647</v>
      </c>
      <c r="H74" s="48">
        <v>23479065</v>
      </c>
    </row>
    <row r="75" spans="2:11" ht="16.5" customHeight="1" x14ac:dyDescent="0.25">
      <c r="B75" s="25" t="s">
        <v>1</v>
      </c>
      <c r="C75" s="49">
        <v>22347</v>
      </c>
      <c r="D75" s="49">
        <v>22604</v>
      </c>
      <c r="E75" s="49">
        <v>22732</v>
      </c>
      <c r="F75" s="49">
        <v>22822</v>
      </c>
      <c r="G75" s="49">
        <v>23094</v>
      </c>
      <c r="H75" s="49">
        <v>23209</v>
      </c>
    </row>
    <row r="76" spans="2:11" ht="16.5" customHeight="1" thickBot="1" x14ac:dyDescent="0.3">
      <c r="B76" s="26" t="s">
        <v>2</v>
      </c>
      <c r="C76" s="47">
        <v>399319</v>
      </c>
      <c r="D76" s="47">
        <v>404463</v>
      </c>
      <c r="E76" s="47">
        <v>405426</v>
      </c>
      <c r="F76" s="47">
        <v>407818</v>
      </c>
      <c r="G76" s="47">
        <v>411551</v>
      </c>
      <c r="H76" s="47">
        <v>413115</v>
      </c>
    </row>
    <row r="77" spans="2:11" s="40" customFormat="1" ht="15.6" thickBot="1" x14ac:dyDescent="0.3">
      <c r="B77" s="92" t="s">
        <v>3</v>
      </c>
      <c r="C77" s="50">
        <f t="shared" ref="C77:H77" si="7">C74+C75+C76</f>
        <v>21663054</v>
      </c>
      <c r="D77" s="50">
        <f t="shared" si="7"/>
        <v>22124594</v>
      </c>
      <c r="E77" s="50">
        <f t="shared" si="7"/>
        <v>22596094</v>
      </c>
      <c r="F77" s="50">
        <f t="shared" si="7"/>
        <v>23068290</v>
      </c>
      <c r="G77" s="50">
        <f t="shared" si="7"/>
        <v>23358292</v>
      </c>
      <c r="H77" s="50">
        <f t="shared" si="7"/>
        <v>23915389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E2138-66B8-454F-87C5-85F7B0B8E8E6}">
  <dimension ref="B2:Q84"/>
  <sheetViews>
    <sheetView topLeftCell="B1" workbookViewId="0">
      <selection activeCell="F15" sqref="F15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44985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44985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44954</v>
      </c>
      <c r="F11" s="64">
        <f>B3</f>
        <v>44985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39554283</v>
      </c>
      <c r="F12" s="46">
        <v>40420719</v>
      </c>
      <c r="G12" s="11">
        <f t="shared" ref="G12:G14" si="0">F12-E12</f>
        <v>866436</v>
      </c>
      <c r="H12" s="34">
        <f t="shared" ref="H12:H15" si="1">F12/E12-1</f>
        <v>2.1904985611798322E-2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34883</v>
      </c>
      <c r="F13" s="46">
        <v>35272</v>
      </c>
      <c r="G13" s="11">
        <f t="shared" si="0"/>
        <v>389</v>
      </c>
      <c r="H13" s="34">
        <f t="shared" si="1"/>
        <v>1.1151563798985187E-2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527683</v>
      </c>
      <c r="F14" s="46">
        <v>529912</v>
      </c>
      <c r="G14" s="11">
        <f t="shared" si="0"/>
        <v>2229</v>
      </c>
      <c r="H14" s="34">
        <f t="shared" si="1"/>
        <v>4.2241269853302565E-3</v>
      </c>
      <c r="I14" s="66"/>
      <c r="J14" s="53"/>
      <c r="L14" s="95"/>
      <c r="M14" s="66"/>
    </row>
    <row r="15" spans="2:15" s="40" customFormat="1" ht="15.6" thickBot="1" x14ac:dyDescent="0.3">
      <c r="B15" s="93" t="s">
        <v>3</v>
      </c>
      <c r="C15" s="93"/>
      <c r="D15" s="94"/>
      <c r="E15" s="67">
        <f>E12+E13+E14</f>
        <v>40116849</v>
      </c>
      <c r="F15" s="67">
        <f>F12+F13+F14</f>
        <v>40985903</v>
      </c>
      <c r="G15" s="67">
        <f>G12+G13+G14</f>
        <v>869054</v>
      </c>
      <c r="H15" s="38">
        <f t="shared" si="1"/>
        <v>2.1663067306208372E-2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44954</v>
      </c>
      <c r="F19" s="64">
        <f>F11</f>
        <v>44985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23479065</v>
      </c>
      <c r="F20" s="46">
        <v>23996938</v>
      </c>
      <c r="G20" s="11">
        <f>F20-E20</f>
        <v>517873</v>
      </c>
      <c r="H20" s="34">
        <f>F20/E20-1</f>
        <v>2.2056798258363264E-2</v>
      </c>
      <c r="I20" s="53"/>
    </row>
    <row r="21" spans="2:17" ht="15" x14ac:dyDescent="0.25">
      <c r="B21" s="188" t="s">
        <v>1</v>
      </c>
      <c r="C21" s="188"/>
      <c r="D21" s="189"/>
      <c r="E21" s="46">
        <v>23209</v>
      </c>
      <c r="F21" s="46">
        <v>23538</v>
      </c>
      <c r="G21" s="11">
        <f>F21-E21</f>
        <v>329</v>
      </c>
      <c r="H21" s="34">
        <f>F21/E21-1</f>
        <v>1.4175535352664914E-2</v>
      </c>
      <c r="I21" s="5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413115</v>
      </c>
      <c r="F22" s="46">
        <v>414437</v>
      </c>
      <c r="G22" s="11">
        <f t="shared" ref="G22" si="2">F22-E22</f>
        <v>1322</v>
      </c>
      <c r="H22" s="34">
        <f t="shared" ref="H22:H23" si="3">F22/E22-1</f>
        <v>3.2000774602713999E-3</v>
      </c>
      <c r="I22" s="53"/>
      <c r="M22" s="33"/>
      <c r="O22" s="33"/>
      <c r="P22" s="33"/>
    </row>
    <row r="23" spans="2:17" s="40" customFormat="1" ht="15.6" thickBot="1" x14ac:dyDescent="0.3">
      <c r="B23" s="93" t="s">
        <v>3</v>
      </c>
      <c r="C23" s="93"/>
      <c r="D23" s="94"/>
      <c r="E23" s="67">
        <f>E20+E21+E22</f>
        <v>23915389</v>
      </c>
      <c r="F23" s="67">
        <f>F20+F21+F22</f>
        <v>24434913</v>
      </c>
      <c r="G23" s="67">
        <f>G20+G21+G22</f>
        <v>519524</v>
      </c>
      <c r="H23" s="38">
        <f t="shared" si="3"/>
        <v>2.172341833954694E-2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44954</v>
      </c>
      <c r="F27" s="64">
        <f>F11</f>
        <v>44985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2313558</v>
      </c>
      <c r="F28" s="46">
        <v>2454474</v>
      </c>
      <c r="G28" s="11">
        <f t="shared" ref="G28:G30" si="4">F28-E28</f>
        <v>140916</v>
      </c>
      <c r="H28" s="34">
        <f t="shared" ref="H28:H31" si="5">F28/E28-1</f>
        <v>6.090878205776562E-2</v>
      </c>
      <c r="I28" s="33"/>
    </row>
    <row r="29" spans="2:17" ht="15" x14ac:dyDescent="0.25">
      <c r="B29" s="188" t="s">
        <v>1</v>
      </c>
      <c r="C29" s="188"/>
      <c r="D29" s="189"/>
      <c r="E29" s="46">
        <v>1490</v>
      </c>
      <c r="F29" s="46">
        <v>1645</v>
      </c>
      <c r="G29" s="11">
        <f t="shared" si="4"/>
        <v>155</v>
      </c>
      <c r="H29" s="34">
        <f t="shared" si="5"/>
        <v>0.10402684563758391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35839</v>
      </c>
      <c r="F30" s="46">
        <v>45118</v>
      </c>
      <c r="G30" s="11">
        <f t="shared" si="4"/>
        <v>9279</v>
      </c>
      <c r="H30" s="34">
        <f t="shared" si="5"/>
        <v>0.25890789363542499</v>
      </c>
      <c r="I30" s="33"/>
    </row>
    <row r="31" spans="2:17" s="40" customFormat="1" ht="15.6" thickBot="1" x14ac:dyDescent="0.3">
      <c r="B31" s="93" t="s">
        <v>3</v>
      </c>
      <c r="C31" s="93"/>
      <c r="D31" s="94"/>
      <c r="E31" s="67">
        <f>E28+E29+E30</f>
        <v>2350887</v>
      </c>
      <c r="F31" s="67">
        <f>F28+F29+F30</f>
        <v>2501237</v>
      </c>
      <c r="G31" s="67">
        <f>G28+G29+G30</f>
        <v>150350</v>
      </c>
      <c r="H31" s="38">
        <f t="shared" si="5"/>
        <v>6.3954583950653454E-2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7" t="s">
        <v>0</v>
      </c>
      <c r="C41" s="177"/>
      <c r="D41" s="17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9" t="s">
        <v>1</v>
      </c>
      <c r="C42" s="179"/>
      <c r="D42" s="18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6" t="s">
        <v>2</v>
      </c>
      <c r="C43" s="166"/>
      <c r="D43" s="16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4" t="s">
        <v>3</v>
      </c>
      <c r="C44" s="164"/>
      <c r="D44" s="16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44832</v>
      </c>
      <c r="D73" s="64">
        <f t="shared" si="6"/>
        <v>44862</v>
      </c>
      <c r="E73" s="64">
        <f t="shared" si="6"/>
        <v>44893</v>
      </c>
      <c r="F73" s="64">
        <f t="shared" si="6"/>
        <v>44923</v>
      </c>
      <c r="G73" s="64">
        <f>EDATE(H73,-1)</f>
        <v>44954</v>
      </c>
      <c r="H73" s="64">
        <f>B3</f>
        <v>44985</v>
      </c>
      <c r="I73"/>
      <c r="J73"/>
    </row>
    <row r="74" spans="2:11" ht="16.5" customHeight="1" x14ac:dyDescent="0.25">
      <c r="B74" s="24" t="s">
        <v>0</v>
      </c>
      <c r="C74" s="48">
        <v>21697527</v>
      </c>
      <c r="D74" s="48">
        <v>22167936</v>
      </c>
      <c r="E74" s="48">
        <v>22637650</v>
      </c>
      <c r="F74" s="48">
        <v>22923647</v>
      </c>
      <c r="G74" s="48">
        <v>23479065</v>
      </c>
      <c r="H74" s="48">
        <v>23996938</v>
      </c>
    </row>
    <row r="75" spans="2:11" ht="16.5" customHeight="1" x14ac:dyDescent="0.25">
      <c r="B75" s="25" t="s">
        <v>1</v>
      </c>
      <c r="C75" s="49">
        <v>22604</v>
      </c>
      <c r="D75" s="49">
        <v>22732</v>
      </c>
      <c r="E75" s="49">
        <v>22822</v>
      </c>
      <c r="F75" s="49">
        <v>23094</v>
      </c>
      <c r="G75" s="49">
        <v>23209</v>
      </c>
      <c r="H75" s="49">
        <v>23538</v>
      </c>
    </row>
    <row r="76" spans="2:11" ht="16.5" customHeight="1" thickBot="1" x14ac:dyDescent="0.3">
      <c r="B76" s="26" t="s">
        <v>2</v>
      </c>
      <c r="C76" s="47">
        <v>404463</v>
      </c>
      <c r="D76" s="47">
        <v>405426</v>
      </c>
      <c r="E76" s="47">
        <v>407818</v>
      </c>
      <c r="F76" s="47">
        <v>411551</v>
      </c>
      <c r="G76" s="47">
        <v>413115</v>
      </c>
      <c r="H76" s="47">
        <v>414437</v>
      </c>
    </row>
    <row r="77" spans="2:11" s="40" customFormat="1" ht="15.6" thickBot="1" x14ac:dyDescent="0.3">
      <c r="B77" s="94" t="s">
        <v>3</v>
      </c>
      <c r="C77" s="50">
        <f t="shared" ref="C77:H77" si="7">C74+C75+C76</f>
        <v>22124594</v>
      </c>
      <c r="D77" s="50">
        <f t="shared" si="7"/>
        <v>22596094</v>
      </c>
      <c r="E77" s="50">
        <f t="shared" si="7"/>
        <v>23068290</v>
      </c>
      <c r="F77" s="50">
        <f t="shared" si="7"/>
        <v>23358292</v>
      </c>
      <c r="G77" s="50">
        <f t="shared" si="7"/>
        <v>23915389</v>
      </c>
      <c r="H77" s="50">
        <f t="shared" si="7"/>
        <v>24434913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229E-BDBA-4A02-97F3-4B5F833EF374}">
  <dimension ref="B2:Q84"/>
  <sheetViews>
    <sheetView topLeftCell="A51"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45016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45016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44985</v>
      </c>
      <c r="F11" s="64">
        <f>B3</f>
        <v>45016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40420719</v>
      </c>
      <c r="F12" s="46">
        <v>41403905</v>
      </c>
      <c r="G12" s="11">
        <f t="shared" ref="G12:G14" si="0">F12-E12</f>
        <v>983186</v>
      </c>
      <c r="H12" s="34">
        <f t="shared" ref="H12:H15" si="1">F12/E12-1</f>
        <v>2.4323812745636664E-2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35272</v>
      </c>
      <c r="F13" s="46">
        <v>35492</v>
      </c>
      <c r="G13" s="11">
        <f t="shared" si="0"/>
        <v>220</v>
      </c>
      <c r="H13" s="34">
        <f t="shared" si="1"/>
        <v>6.2372420049898736E-3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529912</v>
      </c>
      <c r="F14" s="46">
        <v>532063</v>
      </c>
      <c r="G14" s="11">
        <f t="shared" si="0"/>
        <v>2151</v>
      </c>
      <c r="H14" s="34">
        <f t="shared" si="1"/>
        <v>4.0591645405274601E-3</v>
      </c>
      <c r="I14" s="66"/>
      <c r="J14" s="53"/>
      <c r="L14" s="95"/>
      <c r="M14" s="66"/>
    </row>
    <row r="15" spans="2:15" s="40" customFormat="1" ht="15.6" thickBot="1" x14ac:dyDescent="0.3">
      <c r="B15" s="96" t="s">
        <v>3</v>
      </c>
      <c r="C15" s="96"/>
      <c r="D15" s="97"/>
      <c r="E15" s="67">
        <f>E12+E13+E14</f>
        <v>40985903</v>
      </c>
      <c r="F15" s="67">
        <f>F12+F13+F14</f>
        <v>41971460</v>
      </c>
      <c r="G15" s="67">
        <f>G12+G13+G14</f>
        <v>985557</v>
      </c>
      <c r="H15" s="38">
        <f t="shared" si="1"/>
        <v>2.4046243412033652E-2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44985</v>
      </c>
      <c r="F19" s="64">
        <f>F11</f>
        <v>45016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23996938</v>
      </c>
      <c r="F20" s="46">
        <v>24519619</v>
      </c>
      <c r="G20" s="11">
        <f>F20-E20</f>
        <v>522681</v>
      </c>
      <c r="H20" s="34">
        <f>F20/E20-1</f>
        <v>2.1781153912219908E-2</v>
      </c>
      <c r="I20" s="53"/>
    </row>
    <row r="21" spans="2:17" ht="15" x14ac:dyDescent="0.25">
      <c r="B21" s="188" t="s">
        <v>1</v>
      </c>
      <c r="C21" s="188"/>
      <c r="D21" s="189"/>
      <c r="E21" s="46">
        <v>23538</v>
      </c>
      <c r="F21" s="46">
        <v>23633</v>
      </c>
      <c r="G21" s="11">
        <f>F21-E21</f>
        <v>95</v>
      </c>
      <c r="H21" s="34">
        <f>F21/E21-1</f>
        <v>4.0360268501997698E-3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414437</v>
      </c>
      <c r="F22" s="46">
        <v>416265</v>
      </c>
      <c r="G22" s="11">
        <f t="shared" ref="G22" si="2">F22-E22</f>
        <v>1828</v>
      </c>
      <c r="H22" s="34">
        <f t="shared" ref="H22:H23" si="3">F22/E22-1</f>
        <v>4.4108030894924877E-3</v>
      </c>
      <c r="I22" s="53"/>
      <c r="M22" s="33"/>
      <c r="O22" s="33"/>
      <c r="P22" s="33"/>
    </row>
    <row r="23" spans="2:17" s="40" customFormat="1" ht="15.6" thickBot="1" x14ac:dyDescent="0.3">
      <c r="B23" s="96" t="s">
        <v>3</v>
      </c>
      <c r="C23" s="96"/>
      <c r="D23" s="97"/>
      <c r="E23" s="67">
        <f>E20+E21+E22</f>
        <v>24434913</v>
      </c>
      <c r="F23" s="67">
        <f>F20+F21+F22</f>
        <v>24959517</v>
      </c>
      <c r="G23" s="67">
        <f>G20+G21+G22</f>
        <v>524604</v>
      </c>
      <c r="H23" s="38">
        <f t="shared" si="3"/>
        <v>2.1469444151489325E-2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44985</v>
      </c>
      <c r="F27" s="64">
        <f>F11</f>
        <v>45016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2454474</v>
      </c>
      <c r="F28" s="46">
        <v>2594791</v>
      </c>
      <c r="G28" s="11">
        <f t="shared" ref="G28:G30" si="4">F28-E28</f>
        <v>140317</v>
      </c>
      <c r="H28" s="34">
        <f t="shared" ref="H28:H31" si="5">F28/E28-1</f>
        <v>5.716784940480113E-2</v>
      </c>
      <c r="I28" s="33"/>
    </row>
    <row r="29" spans="2:17" ht="15" x14ac:dyDescent="0.25">
      <c r="B29" s="188" t="s">
        <v>1</v>
      </c>
      <c r="C29" s="188"/>
      <c r="D29" s="189"/>
      <c r="E29" s="46">
        <v>1645</v>
      </c>
      <c r="F29" s="46">
        <v>1821</v>
      </c>
      <c r="G29" s="11">
        <f t="shared" si="4"/>
        <v>176</v>
      </c>
      <c r="H29" s="34">
        <f t="shared" si="5"/>
        <v>0.10699088145896662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45118</v>
      </c>
      <c r="F30" s="46">
        <v>35187</v>
      </c>
      <c r="G30" s="11">
        <f t="shared" si="4"/>
        <v>-9931</v>
      </c>
      <c r="H30" s="34">
        <f t="shared" si="5"/>
        <v>-0.22011170707921446</v>
      </c>
      <c r="I30" s="33"/>
    </row>
    <row r="31" spans="2:17" s="40" customFormat="1" ht="15.6" thickBot="1" x14ac:dyDescent="0.3">
      <c r="B31" s="96" t="s">
        <v>3</v>
      </c>
      <c r="C31" s="96"/>
      <c r="D31" s="97"/>
      <c r="E31" s="67">
        <f>E28+E29+E30</f>
        <v>2501237</v>
      </c>
      <c r="F31" s="67">
        <f>F28+F29+F30</f>
        <v>2631799</v>
      </c>
      <c r="G31" s="67">
        <f>G28+G29+G30</f>
        <v>130562</v>
      </c>
      <c r="H31" s="38">
        <f t="shared" si="5"/>
        <v>5.2198971948679729E-2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7" t="s">
        <v>0</v>
      </c>
      <c r="C41" s="177"/>
      <c r="D41" s="17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9" t="s">
        <v>1</v>
      </c>
      <c r="C42" s="179"/>
      <c r="D42" s="18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6" t="s">
        <v>2</v>
      </c>
      <c r="C43" s="166"/>
      <c r="D43" s="16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4" t="s">
        <v>3</v>
      </c>
      <c r="C44" s="164"/>
      <c r="D44" s="16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44862</v>
      </c>
      <c r="D73" s="64">
        <f t="shared" si="6"/>
        <v>44893</v>
      </c>
      <c r="E73" s="64">
        <f t="shared" si="6"/>
        <v>44923</v>
      </c>
      <c r="F73" s="64">
        <f t="shared" si="6"/>
        <v>44954</v>
      </c>
      <c r="G73" s="64">
        <f>EDATE(H73,-1)</f>
        <v>44985</v>
      </c>
      <c r="H73" s="64">
        <f>B3</f>
        <v>45016</v>
      </c>
      <c r="I73"/>
      <c r="J73"/>
    </row>
    <row r="74" spans="2:11" ht="16.5" customHeight="1" x14ac:dyDescent="0.25">
      <c r="B74" s="24" t="s">
        <v>0</v>
      </c>
      <c r="C74" s="48">
        <v>22167936</v>
      </c>
      <c r="D74" s="48">
        <v>22637650</v>
      </c>
      <c r="E74" s="48">
        <v>22923647</v>
      </c>
      <c r="F74" s="48">
        <v>23479065</v>
      </c>
      <c r="G74" s="48">
        <v>23996938</v>
      </c>
      <c r="H74" s="48">
        <v>24519619</v>
      </c>
    </row>
    <row r="75" spans="2:11" ht="16.5" customHeight="1" x14ac:dyDescent="0.25">
      <c r="B75" s="25" t="s">
        <v>1</v>
      </c>
      <c r="C75" s="49">
        <v>22732</v>
      </c>
      <c r="D75" s="49">
        <v>22822</v>
      </c>
      <c r="E75" s="49">
        <v>23094</v>
      </c>
      <c r="F75" s="49">
        <v>23209</v>
      </c>
      <c r="G75" s="49">
        <v>23538</v>
      </c>
      <c r="H75" s="49">
        <v>23633</v>
      </c>
    </row>
    <row r="76" spans="2:11" ht="16.5" customHeight="1" thickBot="1" x14ac:dyDescent="0.3">
      <c r="B76" s="26" t="s">
        <v>2</v>
      </c>
      <c r="C76" s="47">
        <v>405426</v>
      </c>
      <c r="D76" s="47">
        <v>407818</v>
      </c>
      <c r="E76" s="47">
        <v>411551</v>
      </c>
      <c r="F76" s="47">
        <v>413115</v>
      </c>
      <c r="G76" s="47">
        <v>414437</v>
      </c>
      <c r="H76" s="47">
        <v>416265</v>
      </c>
    </row>
    <row r="77" spans="2:11" s="40" customFormat="1" ht="15.6" thickBot="1" x14ac:dyDescent="0.3">
      <c r="B77" s="97" t="s">
        <v>3</v>
      </c>
      <c r="C77" s="50">
        <f t="shared" ref="C77:H77" si="7">C74+C75+C76</f>
        <v>22596094</v>
      </c>
      <c r="D77" s="50">
        <f t="shared" si="7"/>
        <v>23068290</v>
      </c>
      <c r="E77" s="50">
        <f t="shared" si="7"/>
        <v>23358292</v>
      </c>
      <c r="F77" s="50">
        <f t="shared" si="7"/>
        <v>23915389</v>
      </c>
      <c r="G77" s="50">
        <f t="shared" si="7"/>
        <v>24434913</v>
      </c>
      <c r="H77" s="50">
        <f t="shared" si="7"/>
        <v>24959517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41E0-023E-454A-9E80-6900ADC8A9FF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45046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45046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45015</v>
      </c>
      <c r="F11" s="64">
        <f>B3</f>
        <v>45046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41403905</v>
      </c>
      <c r="F12" s="46">
        <v>42381914</v>
      </c>
      <c r="G12" s="11">
        <f t="shared" ref="G12:G14" si="0">F12-E12</f>
        <v>978009</v>
      </c>
      <c r="H12" s="34">
        <f t="shared" ref="H12:H15" si="1">F12/E12-1</f>
        <v>2.36211777608899E-2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35492</v>
      </c>
      <c r="F13" s="46">
        <v>36745</v>
      </c>
      <c r="G13" s="11">
        <f t="shared" si="0"/>
        <v>1253</v>
      </c>
      <c r="H13" s="34">
        <f t="shared" si="1"/>
        <v>3.5303730418122292E-2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532063</v>
      </c>
      <c r="F14" s="46">
        <v>530312</v>
      </c>
      <c r="G14" s="11">
        <f t="shared" si="0"/>
        <v>-1751</v>
      </c>
      <c r="H14" s="34">
        <f t="shared" si="1"/>
        <v>-3.2909636640773288E-3</v>
      </c>
      <c r="I14" s="66"/>
      <c r="J14" s="53"/>
      <c r="L14" s="95"/>
      <c r="M14" s="66"/>
    </row>
    <row r="15" spans="2:15" s="40" customFormat="1" ht="15.6" thickBot="1" x14ac:dyDescent="0.3">
      <c r="B15" s="98" t="s">
        <v>3</v>
      </c>
      <c r="C15" s="98"/>
      <c r="D15" s="99"/>
      <c r="E15" s="67">
        <f>E12+E13+E14</f>
        <v>41971460</v>
      </c>
      <c r="F15" s="67">
        <f>F12+F13+F14</f>
        <v>42948971</v>
      </c>
      <c r="G15" s="67">
        <f>G12+G13+G14</f>
        <v>977511</v>
      </c>
      <c r="H15" s="38">
        <f t="shared" si="1"/>
        <v>2.3289897468422582E-2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45015</v>
      </c>
      <c r="F19" s="64">
        <f>F11</f>
        <v>45046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24519619</v>
      </c>
      <c r="F20" s="46">
        <v>25067940</v>
      </c>
      <c r="G20" s="11">
        <f>F20-E20</f>
        <v>548321</v>
      </c>
      <c r="H20" s="34">
        <f>F20/E20-1</f>
        <v>2.2362541603929476E-2</v>
      </c>
      <c r="I20" s="53"/>
    </row>
    <row r="21" spans="2:17" ht="15" x14ac:dyDescent="0.25">
      <c r="B21" s="188" t="s">
        <v>1</v>
      </c>
      <c r="C21" s="188"/>
      <c r="D21" s="189"/>
      <c r="E21" s="46">
        <v>23633</v>
      </c>
      <c r="F21" s="46">
        <v>24531</v>
      </c>
      <c r="G21" s="11">
        <f>F21-E21</f>
        <v>898</v>
      </c>
      <c r="H21" s="34">
        <f>F21/E21-1</f>
        <v>3.7997715059450821E-2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416265</v>
      </c>
      <c r="F22" s="46">
        <v>415083</v>
      </c>
      <c r="G22" s="11">
        <f t="shared" ref="G22" si="2">F22-E22</f>
        <v>-1182</v>
      </c>
      <c r="H22" s="34">
        <f t="shared" ref="H22:H23" si="3">F22/E22-1</f>
        <v>-2.8395373139706859E-3</v>
      </c>
      <c r="I22" s="53"/>
      <c r="M22" s="33"/>
      <c r="O22" s="33"/>
      <c r="P22" s="33"/>
    </row>
    <row r="23" spans="2:17" s="40" customFormat="1" ht="15.6" thickBot="1" x14ac:dyDescent="0.3">
      <c r="B23" s="98" t="s">
        <v>3</v>
      </c>
      <c r="C23" s="98"/>
      <c r="D23" s="99"/>
      <c r="E23" s="67">
        <f>E20+E21+E22</f>
        <v>24959517</v>
      </c>
      <c r="F23" s="67">
        <f>F20+F21+F22</f>
        <v>25507554</v>
      </c>
      <c r="G23" s="67">
        <f>G20+G21+G22</f>
        <v>548037</v>
      </c>
      <c r="H23" s="38">
        <f t="shared" si="3"/>
        <v>2.1957035466671826E-2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45015</v>
      </c>
      <c r="F27" s="64">
        <f>F11</f>
        <v>45046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2594791</v>
      </c>
      <c r="F28" s="46">
        <v>2648106</v>
      </c>
      <c r="G28" s="11">
        <f t="shared" ref="G28:G30" si="4">F28-E28</f>
        <v>53315</v>
      </c>
      <c r="H28" s="34">
        <f t="shared" ref="H28:H31" si="5">F28/E28-1</f>
        <v>2.0546934223218738E-2</v>
      </c>
      <c r="I28" s="33"/>
    </row>
    <row r="29" spans="2:17" ht="15" x14ac:dyDescent="0.25">
      <c r="B29" s="188" t="s">
        <v>1</v>
      </c>
      <c r="C29" s="188"/>
      <c r="D29" s="189"/>
      <c r="E29" s="46">
        <v>1821</v>
      </c>
      <c r="F29" s="46">
        <v>1873</v>
      </c>
      <c r="G29" s="11">
        <f t="shared" si="4"/>
        <v>52</v>
      </c>
      <c r="H29" s="34">
        <f t="shared" si="5"/>
        <v>2.8555738605162029E-2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35187</v>
      </c>
      <c r="F30" s="46">
        <v>35328</v>
      </c>
      <c r="G30" s="11">
        <f t="shared" si="4"/>
        <v>141</v>
      </c>
      <c r="H30" s="34">
        <f t="shared" si="5"/>
        <v>4.0071617358683476E-3</v>
      </c>
      <c r="I30" s="33"/>
    </row>
    <row r="31" spans="2:17" s="40" customFormat="1" ht="15.6" thickBot="1" x14ac:dyDescent="0.3">
      <c r="B31" s="98" t="s">
        <v>3</v>
      </c>
      <c r="C31" s="98"/>
      <c r="D31" s="99"/>
      <c r="E31" s="67">
        <f>E28+E29+E30</f>
        <v>2631799</v>
      </c>
      <c r="F31" s="67">
        <f>F28+F29+F30</f>
        <v>2685307</v>
      </c>
      <c r="G31" s="67">
        <f>G28+G29+G30</f>
        <v>53508</v>
      </c>
      <c r="H31" s="38">
        <f t="shared" si="5"/>
        <v>2.0331339893358225E-2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7" t="s">
        <v>0</v>
      </c>
      <c r="C41" s="177"/>
      <c r="D41" s="17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9" t="s">
        <v>1</v>
      </c>
      <c r="C42" s="179"/>
      <c r="D42" s="18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6" t="s">
        <v>2</v>
      </c>
      <c r="C43" s="166"/>
      <c r="D43" s="16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4" t="s">
        <v>3</v>
      </c>
      <c r="C44" s="164"/>
      <c r="D44" s="16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44893</v>
      </c>
      <c r="D73" s="64">
        <f t="shared" si="6"/>
        <v>44923</v>
      </c>
      <c r="E73" s="64">
        <f t="shared" si="6"/>
        <v>44954</v>
      </c>
      <c r="F73" s="64">
        <f t="shared" si="6"/>
        <v>44985</v>
      </c>
      <c r="G73" s="64">
        <f>EDATE(H73,-1)</f>
        <v>45015</v>
      </c>
      <c r="H73" s="64">
        <f>B3</f>
        <v>45046</v>
      </c>
      <c r="I73"/>
      <c r="J73"/>
    </row>
    <row r="74" spans="2:11" ht="16.5" customHeight="1" x14ac:dyDescent="0.25">
      <c r="B74" s="24" t="s">
        <v>0</v>
      </c>
      <c r="C74" s="48">
        <v>22637650</v>
      </c>
      <c r="D74" s="48">
        <v>22923647</v>
      </c>
      <c r="E74" s="48">
        <v>23479065</v>
      </c>
      <c r="F74" s="48">
        <v>23996938</v>
      </c>
      <c r="G74" s="48">
        <v>24519619</v>
      </c>
      <c r="H74" s="48">
        <v>25067940</v>
      </c>
    </row>
    <row r="75" spans="2:11" ht="16.5" customHeight="1" x14ac:dyDescent="0.25">
      <c r="B75" s="25" t="s">
        <v>1</v>
      </c>
      <c r="C75" s="49">
        <v>22822</v>
      </c>
      <c r="D75" s="49">
        <v>23094</v>
      </c>
      <c r="E75" s="49">
        <v>23209</v>
      </c>
      <c r="F75" s="49">
        <v>23538</v>
      </c>
      <c r="G75" s="49">
        <v>23633</v>
      </c>
      <c r="H75" s="49">
        <v>24531</v>
      </c>
    </row>
    <row r="76" spans="2:11" ht="16.5" customHeight="1" thickBot="1" x14ac:dyDescent="0.3">
      <c r="B76" s="26" t="s">
        <v>2</v>
      </c>
      <c r="C76" s="47">
        <v>407818</v>
      </c>
      <c r="D76" s="47">
        <v>411551</v>
      </c>
      <c r="E76" s="47">
        <v>413115</v>
      </c>
      <c r="F76" s="47">
        <v>414437</v>
      </c>
      <c r="G76" s="47">
        <v>416265</v>
      </c>
      <c r="H76" s="47">
        <v>415083</v>
      </c>
    </row>
    <row r="77" spans="2:11" s="40" customFormat="1" ht="15.6" thickBot="1" x14ac:dyDescent="0.3">
      <c r="B77" s="99" t="s">
        <v>3</v>
      </c>
      <c r="C77" s="50">
        <f t="shared" ref="C77:H77" si="7">C74+C75+C76</f>
        <v>23068290</v>
      </c>
      <c r="D77" s="50">
        <f t="shared" si="7"/>
        <v>23358292</v>
      </c>
      <c r="E77" s="50">
        <f t="shared" si="7"/>
        <v>23915389</v>
      </c>
      <c r="F77" s="50">
        <f t="shared" si="7"/>
        <v>24434913</v>
      </c>
      <c r="G77" s="50">
        <f t="shared" si="7"/>
        <v>24959517</v>
      </c>
      <c r="H77" s="50">
        <f t="shared" si="7"/>
        <v>25507554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C514-7A1D-49AB-ABC1-458612778EC0}">
  <dimension ref="B2:Q84"/>
  <sheetViews>
    <sheetView workbookViewId="0">
      <selection activeCell="A3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45077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45077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45046</v>
      </c>
      <c r="F11" s="64">
        <f>B3</f>
        <v>45077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42381914</v>
      </c>
      <c r="F12" s="46">
        <v>43337324</v>
      </c>
      <c r="G12" s="11">
        <f t="shared" ref="G12:G14" si="0">F12-E12</f>
        <v>955410</v>
      </c>
      <c r="H12" s="34">
        <f t="shared" ref="H12:H15" si="1">F12/E12-1</f>
        <v>2.2542870527272552E-2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36745</v>
      </c>
      <c r="F13" s="46">
        <v>37020</v>
      </c>
      <c r="G13" s="11">
        <f t="shared" si="0"/>
        <v>275</v>
      </c>
      <c r="H13" s="34">
        <f t="shared" si="1"/>
        <v>7.4840114301264471E-3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530312</v>
      </c>
      <c r="F14" s="46">
        <v>533717</v>
      </c>
      <c r="G14" s="11">
        <f t="shared" si="0"/>
        <v>3405</v>
      </c>
      <c r="H14" s="34">
        <f t="shared" si="1"/>
        <v>6.4207485404819131E-3</v>
      </c>
      <c r="I14" s="66"/>
      <c r="J14" s="53"/>
      <c r="L14" s="95"/>
      <c r="M14" s="66"/>
    </row>
    <row r="15" spans="2:15" s="40" customFormat="1" ht="15.6" thickBot="1" x14ac:dyDescent="0.3">
      <c r="B15" s="100" t="s">
        <v>3</v>
      </c>
      <c r="C15" s="100"/>
      <c r="D15" s="101"/>
      <c r="E15" s="67">
        <f>E12+E13+E14</f>
        <v>42948971</v>
      </c>
      <c r="F15" s="67">
        <f>F12+F13+F14</f>
        <v>43908061</v>
      </c>
      <c r="G15" s="67">
        <f>G12+G13+G14</f>
        <v>959090</v>
      </c>
      <c r="H15" s="38">
        <f t="shared" si="1"/>
        <v>2.2330919173826125E-2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45046</v>
      </c>
      <c r="F19" s="64">
        <f>F11</f>
        <v>45077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25067940</v>
      </c>
      <c r="F20" s="46">
        <v>25564274</v>
      </c>
      <c r="G20" s="11">
        <f>F20-E20</f>
        <v>496334</v>
      </c>
      <c r="H20" s="34">
        <f>F20/E20-1</f>
        <v>1.9799552735485948E-2</v>
      </c>
      <c r="I20" s="53"/>
    </row>
    <row r="21" spans="2:17" ht="15" x14ac:dyDescent="0.25">
      <c r="B21" s="188" t="s">
        <v>1</v>
      </c>
      <c r="C21" s="188"/>
      <c r="D21" s="189"/>
      <c r="E21" s="46">
        <v>24531</v>
      </c>
      <c r="F21" s="46">
        <v>24749</v>
      </c>
      <c r="G21" s="11">
        <f>F21-E21</f>
        <v>218</v>
      </c>
      <c r="H21" s="34">
        <f>F21/E21-1</f>
        <v>8.8867147690676607E-3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415083</v>
      </c>
      <c r="F22" s="46">
        <v>417526</v>
      </c>
      <c r="G22" s="11">
        <f t="shared" ref="G22" si="2">F22-E22</f>
        <v>2443</v>
      </c>
      <c r="H22" s="34">
        <f t="shared" ref="H22:H23" si="3">F22/E22-1</f>
        <v>5.8855698739770368E-3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00" t="s">
        <v>3</v>
      </c>
      <c r="C23" s="100"/>
      <c r="D23" s="101"/>
      <c r="E23" s="67">
        <f>E20+E21+E22</f>
        <v>25507554</v>
      </c>
      <c r="F23" s="67">
        <f>F20+F21+F22</f>
        <v>26006549</v>
      </c>
      <c r="G23" s="67">
        <f>G20+G21+G22</f>
        <v>498995</v>
      </c>
      <c r="H23" s="38">
        <f t="shared" si="3"/>
        <v>1.9562636229252028E-2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45046</v>
      </c>
      <c r="F27" s="64">
        <f>F11</f>
        <v>45077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2648106</v>
      </c>
      <c r="F28" s="46">
        <v>2808469</v>
      </c>
      <c r="G28" s="11">
        <f t="shared" ref="G28:G30" si="4">F28-E28</f>
        <v>160363</v>
      </c>
      <c r="H28" s="34">
        <f t="shared" ref="H28:H31" si="5">F28/E28-1</f>
        <v>6.0557621182837806E-2</v>
      </c>
      <c r="I28" s="33"/>
    </row>
    <row r="29" spans="2:17" ht="15" x14ac:dyDescent="0.25">
      <c r="B29" s="188" t="s">
        <v>1</v>
      </c>
      <c r="C29" s="188"/>
      <c r="D29" s="189"/>
      <c r="E29" s="46">
        <v>1873</v>
      </c>
      <c r="F29" s="46">
        <v>2012</v>
      </c>
      <c r="G29" s="11">
        <f t="shared" si="4"/>
        <v>139</v>
      </c>
      <c r="H29" s="34">
        <f t="shared" si="5"/>
        <v>7.4212493326214712E-2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35328</v>
      </c>
      <c r="F30" s="46">
        <v>28252</v>
      </c>
      <c r="G30" s="11">
        <f t="shared" si="4"/>
        <v>-7076</v>
      </c>
      <c r="H30" s="34">
        <f t="shared" si="5"/>
        <v>-0.20029438405797106</v>
      </c>
      <c r="I30" s="33"/>
    </row>
    <row r="31" spans="2:17" s="40" customFormat="1" ht="15.6" thickBot="1" x14ac:dyDescent="0.3">
      <c r="B31" s="100" t="s">
        <v>3</v>
      </c>
      <c r="C31" s="100"/>
      <c r="D31" s="101"/>
      <c r="E31" s="67">
        <f>E28+E29+E30</f>
        <v>2685307</v>
      </c>
      <c r="F31" s="67">
        <f>F28+F29+F30</f>
        <v>2838733</v>
      </c>
      <c r="G31" s="67">
        <f>G28+G29+G30</f>
        <v>153426</v>
      </c>
      <c r="H31" s="38">
        <f t="shared" si="5"/>
        <v>5.7135366645229002E-2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7" t="s">
        <v>0</v>
      </c>
      <c r="C41" s="177"/>
      <c r="D41" s="17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9" t="s">
        <v>1</v>
      </c>
      <c r="C42" s="179"/>
      <c r="D42" s="18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6" t="s">
        <v>2</v>
      </c>
      <c r="C43" s="166"/>
      <c r="D43" s="16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4" t="s">
        <v>3</v>
      </c>
      <c r="C44" s="164"/>
      <c r="D44" s="16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44923</v>
      </c>
      <c r="D73" s="64">
        <f t="shared" si="6"/>
        <v>44954</v>
      </c>
      <c r="E73" s="64">
        <f t="shared" si="6"/>
        <v>44985</v>
      </c>
      <c r="F73" s="64">
        <f t="shared" si="6"/>
        <v>45015</v>
      </c>
      <c r="G73" s="64">
        <f>EDATE(H73,-1)</f>
        <v>45046</v>
      </c>
      <c r="H73" s="64">
        <f>B3</f>
        <v>45077</v>
      </c>
      <c r="I73"/>
      <c r="J73"/>
    </row>
    <row r="74" spans="2:11" ht="16.5" customHeight="1" x14ac:dyDescent="0.25">
      <c r="B74" s="24" t="s">
        <v>0</v>
      </c>
      <c r="C74" s="48">
        <v>22923647</v>
      </c>
      <c r="D74" s="48">
        <v>23479065</v>
      </c>
      <c r="E74" s="48">
        <v>23996938</v>
      </c>
      <c r="F74" s="48">
        <v>24519619</v>
      </c>
      <c r="G74" s="48">
        <v>25067940</v>
      </c>
      <c r="H74" s="48">
        <v>25564274</v>
      </c>
    </row>
    <row r="75" spans="2:11" ht="16.5" customHeight="1" x14ac:dyDescent="0.25">
      <c r="B75" s="25" t="s">
        <v>1</v>
      </c>
      <c r="C75" s="49">
        <v>23094</v>
      </c>
      <c r="D75" s="49">
        <v>23209</v>
      </c>
      <c r="E75" s="49">
        <v>23538</v>
      </c>
      <c r="F75" s="49">
        <v>23633</v>
      </c>
      <c r="G75" s="49">
        <v>24531</v>
      </c>
      <c r="H75" s="49">
        <v>24749</v>
      </c>
    </row>
    <row r="76" spans="2:11" ht="16.5" customHeight="1" thickBot="1" x14ac:dyDescent="0.3">
      <c r="B76" s="26" t="s">
        <v>2</v>
      </c>
      <c r="C76" s="47">
        <v>411551</v>
      </c>
      <c r="D76" s="47">
        <v>413115</v>
      </c>
      <c r="E76" s="47">
        <v>414437</v>
      </c>
      <c r="F76" s="47">
        <v>416265</v>
      </c>
      <c r="G76" s="47">
        <v>415083</v>
      </c>
      <c r="H76" s="47">
        <v>417526</v>
      </c>
    </row>
    <row r="77" spans="2:11" s="40" customFormat="1" ht="15.6" thickBot="1" x14ac:dyDescent="0.3">
      <c r="B77" s="101" t="s">
        <v>3</v>
      </c>
      <c r="C77" s="50">
        <f t="shared" ref="C77:H77" si="7">C74+C75+C76</f>
        <v>23358292</v>
      </c>
      <c r="D77" s="50">
        <f t="shared" si="7"/>
        <v>23915389</v>
      </c>
      <c r="E77" s="50">
        <f t="shared" si="7"/>
        <v>24434913</v>
      </c>
      <c r="F77" s="50">
        <f t="shared" si="7"/>
        <v>24959517</v>
      </c>
      <c r="G77" s="50">
        <f t="shared" si="7"/>
        <v>25507554</v>
      </c>
      <c r="H77" s="50">
        <f t="shared" si="7"/>
        <v>26006549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6CB1-8577-4535-A67B-FDA648E37BC6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45107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45107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45076</v>
      </c>
      <c r="F11" s="64">
        <f>B3</f>
        <v>45107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43337324</v>
      </c>
      <c r="F12" s="46">
        <v>43947472</v>
      </c>
      <c r="G12" s="11">
        <f t="shared" ref="G12:G14" si="0">F12-E12</f>
        <v>610148</v>
      </c>
      <c r="H12" s="34">
        <f t="shared" ref="H12:H15" si="1">F12/E12-1</f>
        <v>1.407904189008069E-2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37020</v>
      </c>
      <c r="F13" s="46">
        <v>36495</v>
      </c>
      <c r="G13" s="11">
        <f t="shared" si="0"/>
        <v>-525</v>
      </c>
      <c r="H13" s="34">
        <f t="shared" si="1"/>
        <v>-1.4181523500810367E-2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533717</v>
      </c>
      <c r="F14" s="46">
        <v>534529</v>
      </c>
      <c r="G14" s="11">
        <f t="shared" si="0"/>
        <v>812</v>
      </c>
      <c r="H14" s="34">
        <f t="shared" si="1"/>
        <v>1.5214055388903525E-3</v>
      </c>
      <c r="I14" s="66"/>
      <c r="J14" s="53"/>
      <c r="L14" s="95"/>
      <c r="M14" s="66"/>
    </row>
    <row r="15" spans="2:15" s="40" customFormat="1" ht="15.6" thickBot="1" x14ac:dyDescent="0.3">
      <c r="B15" s="102" t="s">
        <v>3</v>
      </c>
      <c r="C15" s="102"/>
      <c r="D15" s="103"/>
      <c r="E15" s="67">
        <f>E12+E13+E14</f>
        <v>43908061</v>
      </c>
      <c r="F15" s="67">
        <f>F12+F13+F14</f>
        <v>44518496</v>
      </c>
      <c r="G15" s="67">
        <f>G12+G13+G14</f>
        <v>610435</v>
      </c>
      <c r="H15" s="38">
        <f t="shared" si="1"/>
        <v>1.3902572468412977E-2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45076</v>
      </c>
      <c r="F19" s="64">
        <f>F11</f>
        <v>45107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25564274</v>
      </c>
      <c r="F20" s="46">
        <v>25952306</v>
      </c>
      <c r="G20" s="11">
        <f>F20-E20</f>
        <v>388032</v>
      </c>
      <c r="H20" s="34">
        <f>F20/E20-1</f>
        <v>1.5178682563017354E-2</v>
      </c>
      <c r="I20" s="53"/>
    </row>
    <row r="21" spans="2:17" ht="15" x14ac:dyDescent="0.25">
      <c r="B21" s="188" t="s">
        <v>1</v>
      </c>
      <c r="C21" s="188"/>
      <c r="D21" s="189"/>
      <c r="E21" s="46">
        <v>24749</v>
      </c>
      <c r="F21" s="46">
        <v>24520</v>
      </c>
      <c r="G21" s="11">
        <f>F21-E21</f>
        <v>-229</v>
      </c>
      <c r="H21" s="34">
        <f>F21/E21-1</f>
        <v>-9.25289910703464E-3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417526</v>
      </c>
      <c r="F22" s="46">
        <v>452497</v>
      </c>
      <c r="G22" s="11">
        <f t="shared" ref="G22" si="2">F22-E22</f>
        <v>34971</v>
      </c>
      <c r="H22" s="34">
        <f t="shared" ref="H22:H23" si="3">F22/E22-1</f>
        <v>8.3757658205716456E-2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2" t="s">
        <v>3</v>
      </c>
      <c r="C23" s="102"/>
      <c r="D23" s="103"/>
      <c r="E23" s="67">
        <f>E20+E21+E22</f>
        <v>26006549</v>
      </c>
      <c r="F23" s="67">
        <f>F20+F21+F22</f>
        <v>26429323</v>
      </c>
      <c r="G23" s="67">
        <f>G20+G21+G22</f>
        <v>422774</v>
      </c>
      <c r="H23" s="38">
        <f t="shared" si="3"/>
        <v>1.625644371346624E-2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45076</v>
      </c>
      <c r="F27" s="64">
        <f>F11</f>
        <v>45107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2808469</v>
      </c>
      <c r="F28" s="46">
        <v>2918735</v>
      </c>
      <c r="G28" s="11">
        <f t="shared" ref="G28:G30" si="4">F28-E28</f>
        <v>110266</v>
      </c>
      <c r="H28" s="34">
        <f t="shared" ref="H28:H31" si="5">F28/E28-1</f>
        <v>3.9261960876192603E-2</v>
      </c>
      <c r="I28" s="33"/>
    </row>
    <row r="29" spans="2:17" ht="15" x14ac:dyDescent="0.25">
      <c r="B29" s="188" t="s">
        <v>1</v>
      </c>
      <c r="C29" s="188"/>
      <c r="D29" s="189"/>
      <c r="E29" s="46">
        <v>2012</v>
      </c>
      <c r="F29" s="46">
        <v>2036</v>
      </c>
      <c r="G29" s="11">
        <f t="shared" si="4"/>
        <v>24</v>
      </c>
      <c r="H29" s="34">
        <f t="shared" si="5"/>
        <v>1.1928429423459175E-2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28252</v>
      </c>
      <c r="F30" s="46">
        <v>32754</v>
      </c>
      <c r="G30" s="11">
        <f t="shared" si="4"/>
        <v>4502</v>
      </c>
      <c r="H30" s="34">
        <f t="shared" si="5"/>
        <v>0.15935155033271986</v>
      </c>
      <c r="I30" s="33"/>
    </row>
    <row r="31" spans="2:17" s="40" customFormat="1" ht="15.6" thickBot="1" x14ac:dyDescent="0.3">
      <c r="B31" s="102" t="s">
        <v>3</v>
      </c>
      <c r="C31" s="102"/>
      <c r="D31" s="103"/>
      <c r="E31" s="67">
        <f>E28+E29+E30</f>
        <v>2838733</v>
      </c>
      <c r="F31" s="67">
        <f>F28+F29+F30</f>
        <v>2953525</v>
      </c>
      <c r="G31" s="67">
        <f>G28+G29+G30</f>
        <v>114792</v>
      </c>
      <c r="H31" s="38">
        <f t="shared" si="5"/>
        <v>4.0437758676141744E-2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7" t="s">
        <v>0</v>
      </c>
      <c r="C41" s="177"/>
      <c r="D41" s="17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9" t="s">
        <v>1</v>
      </c>
      <c r="C42" s="179"/>
      <c r="D42" s="18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6" t="s">
        <v>2</v>
      </c>
      <c r="C43" s="166"/>
      <c r="D43" s="16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4" t="s">
        <v>3</v>
      </c>
      <c r="C44" s="164"/>
      <c r="D44" s="16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44954</v>
      </c>
      <c r="D73" s="64">
        <f t="shared" si="6"/>
        <v>44985</v>
      </c>
      <c r="E73" s="64">
        <f t="shared" si="6"/>
        <v>45015</v>
      </c>
      <c r="F73" s="64">
        <f t="shared" si="6"/>
        <v>45046</v>
      </c>
      <c r="G73" s="64">
        <f>EDATE(H73,-1)</f>
        <v>45076</v>
      </c>
      <c r="H73" s="64">
        <f>B3</f>
        <v>45107</v>
      </c>
      <c r="I73"/>
      <c r="J73"/>
    </row>
    <row r="74" spans="2:11" ht="16.5" customHeight="1" x14ac:dyDescent="0.25">
      <c r="B74" s="24" t="s">
        <v>0</v>
      </c>
      <c r="C74" s="48">
        <v>23479065</v>
      </c>
      <c r="D74" s="48">
        <v>23996938</v>
      </c>
      <c r="E74" s="48">
        <v>24519619</v>
      </c>
      <c r="F74" s="48">
        <v>25067940</v>
      </c>
      <c r="G74" s="48">
        <v>25564274</v>
      </c>
      <c r="H74" s="48">
        <v>25952306</v>
      </c>
    </row>
    <row r="75" spans="2:11" ht="16.5" customHeight="1" x14ac:dyDescent="0.25">
      <c r="B75" s="25" t="s">
        <v>1</v>
      </c>
      <c r="C75" s="49">
        <v>23209</v>
      </c>
      <c r="D75" s="49">
        <v>23538</v>
      </c>
      <c r="E75" s="49">
        <v>23633</v>
      </c>
      <c r="F75" s="49">
        <v>24531</v>
      </c>
      <c r="G75" s="49">
        <v>24749</v>
      </c>
      <c r="H75" s="49">
        <v>24520</v>
      </c>
    </row>
    <row r="76" spans="2:11" ht="16.5" customHeight="1" thickBot="1" x14ac:dyDescent="0.3">
      <c r="B76" s="26" t="s">
        <v>2</v>
      </c>
      <c r="C76" s="47">
        <v>413115</v>
      </c>
      <c r="D76" s="47">
        <v>414437</v>
      </c>
      <c r="E76" s="47">
        <v>416265</v>
      </c>
      <c r="F76" s="47">
        <v>415083</v>
      </c>
      <c r="G76" s="47">
        <v>417526</v>
      </c>
      <c r="H76" s="47">
        <v>452497</v>
      </c>
    </row>
    <row r="77" spans="2:11" s="40" customFormat="1" ht="15.6" thickBot="1" x14ac:dyDescent="0.3">
      <c r="B77" s="103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26429323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8BCC4-46E3-4769-BA89-1E77F02DE09B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45138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45138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45107</v>
      </c>
      <c r="F11" s="64">
        <f>B3</f>
        <v>45138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43947472</v>
      </c>
      <c r="F12" s="46">
        <v>44857411</v>
      </c>
      <c r="G12" s="11">
        <f t="shared" ref="G12:G14" si="0">F12-E12</f>
        <v>909939</v>
      </c>
      <c r="H12" s="34">
        <f t="shared" ref="H12:H15" si="1">F12/E12-1</f>
        <v>2.0705150002712225E-2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36495</v>
      </c>
      <c r="F13" s="46">
        <v>36956</v>
      </c>
      <c r="G13" s="11">
        <f t="shared" si="0"/>
        <v>461</v>
      </c>
      <c r="H13" s="34">
        <f t="shared" si="1"/>
        <v>1.2631867379093054E-2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534529</v>
      </c>
      <c r="F14" s="46">
        <v>540753</v>
      </c>
      <c r="G14" s="11">
        <f t="shared" si="0"/>
        <v>6224</v>
      </c>
      <c r="H14" s="34">
        <f t="shared" si="1"/>
        <v>1.1643895841011442E-2</v>
      </c>
      <c r="I14" s="66"/>
      <c r="J14" s="53"/>
      <c r="L14" s="95"/>
      <c r="M14" s="66"/>
    </row>
    <row r="15" spans="2:15" s="40" customFormat="1" ht="15.6" thickBot="1" x14ac:dyDescent="0.3">
      <c r="B15" s="104" t="s">
        <v>3</v>
      </c>
      <c r="C15" s="104"/>
      <c r="D15" s="105"/>
      <c r="E15" s="67">
        <f>E12+E13+E14</f>
        <v>44518496</v>
      </c>
      <c r="F15" s="67">
        <f>F12+F13+F14</f>
        <v>45435120</v>
      </c>
      <c r="G15" s="67">
        <f>G12+G13+G14</f>
        <v>916624</v>
      </c>
      <c r="H15" s="38">
        <f t="shared" si="1"/>
        <v>2.0589734208451338E-2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45107</v>
      </c>
      <c r="F19" s="64">
        <f>F11</f>
        <v>45138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25952306</v>
      </c>
      <c r="F20" s="46">
        <v>26385059</v>
      </c>
      <c r="G20" s="11">
        <f>F20-E20</f>
        <v>432753</v>
      </c>
      <c r="H20" s="34">
        <f>F20/E20-1</f>
        <v>1.6674934396966545E-2</v>
      </c>
      <c r="I20" s="53"/>
    </row>
    <row r="21" spans="2:17" ht="15" x14ac:dyDescent="0.25">
      <c r="B21" s="188" t="s">
        <v>1</v>
      </c>
      <c r="C21" s="188"/>
      <c r="D21" s="189"/>
      <c r="E21" s="46">
        <v>24520</v>
      </c>
      <c r="F21" s="46">
        <v>24859</v>
      </c>
      <c r="G21" s="11">
        <f>F21-E21</f>
        <v>339</v>
      </c>
      <c r="H21" s="34">
        <f>F21/E21-1</f>
        <v>1.3825448613376867E-2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452497</v>
      </c>
      <c r="F22" s="46">
        <v>457419</v>
      </c>
      <c r="G22" s="11">
        <f t="shared" ref="G22" si="2">F22-E22</f>
        <v>4922</v>
      </c>
      <c r="H22" s="34">
        <f t="shared" ref="H22:H23" si="3">F22/E22-1</f>
        <v>1.0877420181791164E-2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4" t="s">
        <v>3</v>
      </c>
      <c r="C23" s="104"/>
      <c r="D23" s="105"/>
      <c r="E23" s="67">
        <f>E20+E21+E22</f>
        <v>26429323</v>
      </c>
      <c r="F23" s="67">
        <f>F20+F21+F22</f>
        <v>26867337</v>
      </c>
      <c r="G23" s="67">
        <f>G20+G21+G22</f>
        <v>438014</v>
      </c>
      <c r="H23" s="38">
        <f t="shared" si="3"/>
        <v>1.657303140152333E-2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45107</v>
      </c>
      <c r="F27" s="64">
        <f>F11</f>
        <v>45138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2918735</v>
      </c>
      <c r="F28" s="46">
        <v>3055011</v>
      </c>
      <c r="G28" s="11">
        <f t="shared" ref="G28:G30" si="4">F28-E28</f>
        <v>136276</v>
      </c>
      <c r="H28" s="34">
        <f t="shared" ref="H28:H31" si="5">F28/E28-1</f>
        <v>4.6690090056137334E-2</v>
      </c>
      <c r="I28" s="33"/>
    </row>
    <row r="29" spans="2:17" ht="15" x14ac:dyDescent="0.25">
      <c r="B29" s="188" t="s">
        <v>1</v>
      </c>
      <c r="C29" s="188"/>
      <c r="D29" s="189"/>
      <c r="E29" s="46">
        <v>2036</v>
      </c>
      <c r="F29" s="46">
        <v>2119</v>
      </c>
      <c r="G29" s="11">
        <f t="shared" si="4"/>
        <v>83</v>
      </c>
      <c r="H29" s="34">
        <f t="shared" si="5"/>
        <v>4.0766208251473479E-2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32754</v>
      </c>
      <c r="F30" s="46">
        <v>40489</v>
      </c>
      <c r="G30" s="11">
        <f t="shared" si="4"/>
        <v>7735</v>
      </c>
      <c r="H30" s="34">
        <f t="shared" si="5"/>
        <v>0.2361543628259144</v>
      </c>
      <c r="I30" s="33"/>
    </row>
    <row r="31" spans="2:17" s="40" customFormat="1" ht="15.6" thickBot="1" x14ac:dyDescent="0.3">
      <c r="B31" s="104" t="s">
        <v>3</v>
      </c>
      <c r="C31" s="104"/>
      <c r="D31" s="105"/>
      <c r="E31" s="67">
        <f>E28+E29+E30</f>
        <v>2953525</v>
      </c>
      <c r="F31" s="67">
        <f>F28+F29+F30</f>
        <v>3097619</v>
      </c>
      <c r="G31" s="67">
        <f>G28+G29+G30</f>
        <v>144094</v>
      </c>
      <c r="H31" s="38">
        <f t="shared" si="5"/>
        <v>4.8787127246256556E-2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7" t="s">
        <v>0</v>
      </c>
      <c r="C41" s="177"/>
      <c r="D41" s="17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9" t="s">
        <v>1</v>
      </c>
      <c r="C42" s="179"/>
      <c r="D42" s="18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6" t="s">
        <v>2</v>
      </c>
      <c r="C43" s="166"/>
      <c r="D43" s="16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4" t="s">
        <v>3</v>
      </c>
      <c r="C44" s="164"/>
      <c r="D44" s="16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44985</v>
      </c>
      <c r="D73" s="64">
        <f t="shared" si="6"/>
        <v>45015</v>
      </c>
      <c r="E73" s="64">
        <f t="shared" si="6"/>
        <v>45046</v>
      </c>
      <c r="F73" s="64">
        <f t="shared" si="6"/>
        <v>45076</v>
      </c>
      <c r="G73" s="64">
        <f>EDATE(H73,-1)</f>
        <v>45107</v>
      </c>
      <c r="H73" s="64">
        <f>B3</f>
        <v>45138</v>
      </c>
      <c r="I73"/>
      <c r="J73"/>
    </row>
    <row r="74" spans="2:11" ht="16.5" customHeight="1" x14ac:dyDescent="0.25">
      <c r="B74" s="24" t="s">
        <v>0</v>
      </c>
      <c r="C74" s="48">
        <v>23996938</v>
      </c>
      <c r="D74" s="48">
        <v>24519619</v>
      </c>
      <c r="E74" s="48">
        <v>25067940</v>
      </c>
      <c r="F74" s="48">
        <v>25564274</v>
      </c>
      <c r="G74" s="48">
        <v>25952306</v>
      </c>
      <c r="H74" s="48">
        <v>26385059</v>
      </c>
    </row>
    <row r="75" spans="2:11" ht="16.5" customHeight="1" x14ac:dyDescent="0.25">
      <c r="B75" s="25" t="s">
        <v>1</v>
      </c>
      <c r="C75" s="49">
        <v>23538</v>
      </c>
      <c r="D75" s="49">
        <v>23633</v>
      </c>
      <c r="E75" s="49">
        <v>24531</v>
      </c>
      <c r="F75" s="49">
        <v>24749</v>
      </c>
      <c r="G75" s="49">
        <v>24520</v>
      </c>
      <c r="H75" s="49">
        <v>24859</v>
      </c>
    </row>
    <row r="76" spans="2:11" ht="16.5" customHeight="1" thickBot="1" x14ac:dyDescent="0.3">
      <c r="B76" s="26" t="s">
        <v>2</v>
      </c>
      <c r="C76" s="47">
        <v>414437</v>
      </c>
      <c r="D76" s="47">
        <v>416265</v>
      </c>
      <c r="E76" s="47">
        <v>415083</v>
      </c>
      <c r="F76" s="47">
        <v>417526</v>
      </c>
      <c r="G76" s="47">
        <v>452497</v>
      </c>
      <c r="H76" s="47">
        <v>457419</v>
      </c>
    </row>
    <row r="77" spans="2:11" s="40" customFormat="1" ht="15.6" thickBot="1" x14ac:dyDescent="0.3">
      <c r="B77" s="105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26867337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E5D06-A5B7-4F05-A8B8-0138519FCF92}">
  <sheetPr>
    <pageSetUpPr fitToPage="1"/>
  </sheetPr>
  <dimension ref="B2:P87"/>
  <sheetViews>
    <sheetView topLeftCell="B1" zoomScaleNormal="100" workbookViewId="0">
      <selection activeCell="K30" sqref="K30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6" s="1" customFormat="1" ht="21" thickBot="1" x14ac:dyDescent="0.3">
      <c r="B3" s="184">
        <v>44620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8" t="s">
        <v>12</v>
      </c>
      <c r="C6" s="37">
        <f>B3</f>
        <v>44620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8" spans="2:16" x14ac:dyDescent="0.25">
      <c r="B8" s="2"/>
      <c r="C8" s="2"/>
      <c r="D8" s="2"/>
      <c r="E8" s="2"/>
    </row>
    <row r="9" spans="2:16" s="4" customFormat="1" ht="12.6" x14ac:dyDescent="0.25">
      <c r="C9" s="3"/>
      <c r="D9" s="3"/>
      <c r="E9" s="3"/>
      <c r="F9" s="3"/>
    </row>
    <row r="10" spans="2:16" ht="15.6" thickBot="1" x14ac:dyDescent="0.3">
      <c r="B10" s="13" t="s">
        <v>13</v>
      </c>
      <c r="C10" s="14"/>
      <c r="D10" s="14"/>
      <c r="E10" s="14"/>
      <c r="F10" s="14"/>
      <c r="G10" s="14"/>
      <c r="H10" s="15" t="s">
        <v>7</v>
      </c>
    </row>
    <row r="11" spans="2:16" s="32" customFormat="1" ht="15.6" thickBot="1" x14ac:dyDescent="0.3">
      <c r="B11" s="181" t="s">
        <v>11</v>
      </c>
      <c r="C11" s="181"/>
      <c r="D11" s="182"/>
      <c r="E11" s="42">
        <f>EDATE(F11,-1)</f>
        <v>44589</v>
      </c>
      <c r="F11" s="42">
        <f>B3</f>
        <v>44620</v>
      </c>
      <c r="G11" s="31" t="s">
        <v>4</v>
      </c>
      <c r="H11" s="31" t="s">
        <v>5</v>
      </c>
      <c r="J11" s="45"/>
    </row>
    <row r="12" spans="2:16" s="44" customFormat="1" ht="15" x14ac:dyDescent="0.25">
      <c r="B12" s="168" t="s">
        <v>0</v>
      </c>
      <c r="C12" s="168"/>
      <c r="D12" s="169"/>
      <c r="E12" s="51">
        <v>28764465</v>
      </c>
      <c r="F12" s="51">
        <v>30073455</v>
      </c>
      <c r="G12" s="11">
        <f t="shared" ref="G12:G14" si="0">F12-E12</f>
        <v>1308990</v>
      </c>
      <c r="H12" s="34">
        <f t="shared" ref="H12:H15" si="1">F12/E12-1</f>
        <v>4.5507190903776529E-2</v>
      </c>
      <c r="I12" s="52"/>
      <c r="J12" s="53"/>
      <c r="P12" s="44">
        <v>17986457</v>
      </c>
    </row>
    <row r="13" spans="2:16" s="44" customFormat="1" ht="15" x14ac:dyDescent="0.25">
      <c r="B13" s="170" t="s">
        <v>1</v>
      </c>
      <c r="C13" s="170"/>
      <c r="D13" s="171"/>
      <c r="E13" s="51">
        <v>29405</v>
      </c>
      <c r="F13" s="51">
        <v>29632</v>
      </c>
      <c r="G13" s="11">
        <f t="shared" si="0"/>
        <v>227</v>
      </c>
      <c r="H13" s="34">
        <f t="shared" si="1"/>
        <v>7.7197755483762176E-3</v>
      </c>
      <c r="I13" s="52"/>
      <c r="J13" s="53"/>
    </row>
    <row r="14" spans="2:16" s="44" customFormat="1" ht="18" customHeight="1" thickBot="1" x14ac:dyDescent="0.3">
      <c r="B14" s="172" t="s">
        <v>2</v>
      </c>
      <c r="C14" s="172"/>
      <c r="D14" s="173"/>
      <c r="E14" s="51">
        <v>445190</v>
      </c>
      <c r="F14" s="51">
        <v>465374</v>
      </c>
      <c r="G14" s="11">
        <f t="shared" si="0"/>
        <v>20184</v>
      </c>
      <c r="H14" s="34">
        <f t="shared" si="1"/>
        <v>4.5337945596262363E-2</v>
      </c>
      <c r="I14" s="52"/>
      <c r="J14" s="53"/>
    </row>
    <row r="15" spans="2:16" s="39" customFormat="1" ht="15.6" thickBot="1" x14ac:dyDescent="0.3">
      <c r="B15" s="35" t="s">
        <v>3</v>
      </c>
      <c r="C15" s="35"/>
      <c r="D15" s="36"/>
      <c r="E15" s="41">
        <f>E12+E13+E14</f>
        <v>29239060</v>
      </c>
      <c r="F15" s="41">
        <f>F12+F13+F14</f>
        <v>30568461</v>
      </c>
      <c r="G15" s="41">
        <f>G12+G13+G14</f>
        <v>1329401</v>
      </c>
      <c r="H15" s="38">
        <f t="shared" si="1"/>
        <v>4.5466612127749606E-2</v>
      </c>
      <c r="I15" s="52"/>
      <c r="J15" s="53"/>
    </row>
    <row r="16" spans="2:16" ht="15" x14ac:dyDescent="0.25">
      <c r="B16" s="10"/>
      <c r="C16" s="2"/>
      <c r="D16" s="2"/>
      <c r="E16" s="2"/>
      <c r="F16" s="2"/>
      <c r="G16" s="2"/>
    </row>
    <row r="17" spans="2:10" ht="15" x14ac:dyDescent="0.25">
      <c r="B17" s="10"/>
      <c r="C17" s="2"/>
      <c r="D17" s="2"/>
      <c r="E17" s="2"/>
      <c r="F17" s="2"/>
      <c r="G17" s="2"/>
    </row>
    <row r="18" spans="2:10" ht="15.6" thickBot="1" x14ac:dyDescent="0.3">
      <c r="B18" s="13" t="s">
        <v>14</v>
      </c>
      <c r="C18" s="14"/>
      <c r="D18" s="14"/>
      <c r="E18" s="14"/>
      <c r="F18" s="14"/>
      <c r="G18" s="14"/>
      <c r="H18" s="15" t="s">
        <v>6</v>
      </c>
    </row>
    <row r="19" spans="2:10" s="44" customFormat="1" ht="15.6" thickBot="1" x14ac:dyDescent="0.3">
      <c r="B19" s="181" t="s">
        <v>11</v>
      </c>
      <c r="C19" s="181"/>
      <c r="D19" s="182"/>
      <c r="E19" s="42">
        <f>E11</f>
        <v>44589</v>
      </c>
      <c r="F19" s="42">
        <f>F11</f>
        <v>44620</v>
      </c>
      <c r="G19" s="31" t="s">
        <v>4</v>
      </c>
      <c r="H19" s="31" t="s">
        <v>5</v>
      </c>
      <c r="J19" s="45"/>
    </row>
    <row r="20" spans="2:10" s="44" customFormat="1" ht="15" x14ac:dyDescent="0.25">
      <c r="B20" s="168" t="s">
        <v>0</v>
      </c>
      <c r="C20" s="168"/>
      <c r="D20" s="169"/>
      <c r="E20" s="51">
        <v>17405817</v>
      </c>
      <c r="F20" s="51">
        <v>18128529</v>
      </c>
      <c r="G20" s="11">
        <f>F20-E20</f>
        <v>722712</v>
      </c>
      <c r="H20" s="34">
        <f>F20/E20-1</f>
        <v>4.1521291416541928E-2</v>
      </c>
      <c r="I20" s="53"/>
    </row>
    <row r="21" spans="2:10" s="44" customFormat="1" ht="15" x14ac:dyDescent="0.25">
      <c r="B21" s="170" t="s">
        <v>1</v>
      </c>
      <c r="C21" s="170"/>
      <c r="D21" s="171"/>
      <c r="E21" s="51">
        <v>20536</v>
      </c>
      <c r="F21" s="51">
        <v>20698</v>
      </c>
      <c r="G21" s="11">
        <f>F21-E21</f>
        <v>162</v>
      </c>
      <c r="H21" s="34">
        <f>F21/E21-1</f>
        <v>7.8885858979353962E-3</v>
      </c>
      <c r="I21" s="53"/>
    </row>
    <row r="22" spans="2:10" s="44" customFormat="1" ht="18" customHeight="1" thickBot="1" x14ac:dyDescent="0.3">
      <c r="B22" s="172" t="s">
        <v>2</v>
      </c>
      <c r="C22" s="172"/>
      <c r="D22" s="173"/>
      <c r="E22" s="51">
        <v>345411</v>
      </c>
      <c r="F22" s="51">
        <v>361205</v>
      </c>
      <c r="G22" s="11">
        <f t="shared" ref="G22" si="2">F22-E22</f>
        <v>15794</v>
      </c>
      <c r="H22" s="34">
        <f t="shared" ref="H22:H23" si="3">F22/E22-1</f>
        <v>4.5725237470723323E-2</v>
      </c>
      <c r="I22" s="53"/>
    </row>
    <row r="23" spans="2:10" s="39" customFormat="1" ht="15.6" thickBot="1" x14ac:dyDescent="0.3">
      <c r="B23" s="35" t="s">
        <v>3</v>
      </c>
      <c r="C23" s="35"/>
      <c r="D23" s="36"/>
      <c r="E23" s="41">
        <f>E20+E21+E22</f>
        <v>17771764</v>
      </c>
      <c r="F23" s="41">
        <f>F20+F21+F22</f>
        <v>18510432</v>
      </c>
      <c r="G23" s="41">
        <f>G20+G21+G22</f>
        <v>738668</v>
      </c>
      <c r="H23" s="38">
        <f t="shared" si="3"/>
        <v>4.1564135107803546E-2</v>
      </c>
      <c r="I23" s="53"/>
    </row>
    <row r="24" spans="2:10" ht="15" x14ac:dyDescent="0.25">
      <c r="B24" s="10"/>
      <c r="C24" s="2"/>
      <c r="D24" s="2"/>
      <c r="E24" s="2"/>
      <c r="F24" s="2"/>
      <c r="G24" s="2"/>
    </row>
    <row r="25" spans="2:10" ht="15" x14ac:dyDescent="0.25">
      <c r="B25" s="10"/>
      <c r="C25" s="2"/>
      <c r="D25" s="2"/>
      <c r="E25" s="2"/>
      <c r="F25" s="2"/>
      <c r="G25" s="2"/>
    </row>
    <row r="26" spans="2:10" ht="15.6" thickBot="1" x14ac:dyDescent="0.3">
      <c r="B26" s="13" t="s">
        <v>9</v>
      </c>
      <c r="C26" s="14"/>
      <c r="D26" s="14"/>
      <c r="E26" s="14"/>
      <c r="F26" s="14"/>
      <c r="G26" s="14"/>
      <c r="H26" s="15" t="s">
        <v>8</v>
      </c>
    </row>
    <row r="27" spans="2:10" ht="15.6" thickBot="1" x14ac:dyDescent="0.3">
      <c r="B27" s="175" t="s">
        <v>11</v>
      </c>
      <c r="C27" s="175"/>
      <c r="D27" s="176"/>
      <c r="E27" s="42">
        <f>E11</f>
        <v>44589</v>
      </c>
      <c r="F27" s="42">
        <f>F11</f>
        <v>44620</v>
      </c>
      <c r="G27" s="16" t="s">
        <v>4</v>
      </c>
      <c r="H27" s="16" t="s">
        <v>5</v>
      </c>
    </row>
    <row r="28" spans="2:10" ht="15" x14ac:dyDescent="0.25">
      <c r="B28" s="168" t="s">
        <v>0</v>
      </c>
      <c r="C28" s="168"/>
      <c r="D28" s="169"/>
      <c r="E28" s="46">
        <v>2841195</v>
      </c>
      <c r="F28" s="46">
        <v>3133569</v>
      </c>
      <c r="G28" s="11">
        <f t="shared" ref="G28:G30" si="4">F28-E28</f>
        <v>292374</v>
      </c>
      <c r="H28" s="34">
        <f t="shared" ref="H28:H31" si="5">F28/E28-1</f>
        <v>0.10290529161145212</v>
      </c>
      <c r="I28" s="33"/>
    </row>
    <row r="29" spans="2:10" ht="15" x14ac:dyDescent="0.25">
      <c r="B29" s="170" t="s">
        <v>1</v>
      </c>
      <c r="C29" s="170"/>
      <c r="D29" s="171"/>
      <c r="E29" s="46">
        <v>1570</v>
      </c>
      <c r="F29" s="46">
        <v>1806</v>
      </c>
      <c r="G29" s="11">
        <f t="shared" si="4"/>
        <v>236</v>
      </c>
      <c r="H29" s="34">
        <f t="shared" si="5"/>
        <v>0.15031847133757958</v>
      </c>
      <c r="I29" s="33"/>
    </row>
    <row r="30" spans="2:10" ht="18" customHeight="1" thickBot="1" x14ac:dyDescent="0.3">
      <c r="B30" s="172" t="s">
        <v>2</v>
      </c>
      <c r="C30" s="172"/>
      <c r="D30" s="173"/>
      <c r="E30" s="46">
        <v>60927</v>
      </c>
      <c r="F30" s="46">
        <v>60400</v>
      </c>
      <c r="G30" s="11">
        <f t="shared" si="4"/>
        <v>-527</v>
      </c>
      <c r="H30" s="34">
        <f t="shared" si="5"/>
        <v>-8.6496955372823425E-3</v>
      </c>
      <c r="I30" s="33"/>
    </row>
    <row r="31" spans="2:10" s="39" customFormat="1" ht="15.6" thickBot="1" x14ac:dyDescent="0.3">
      <c r="B31" s="35" t="s">
        <v>3</v>
      </c>
      <c r="C31" s="35"/>
      <c r="D31" s="36"/>
      <c r="E31" s="41">
        <f>E28+E29+E30</f>
        <v>2903692</v>
      </c>
      <c r="F31" s="41">
        <f>F28+F29+F30</f>
        <v>3195775</v>
      </c>
      <c r="G31" s="41">
        <f>G28+G29+G30</f>
        <v>292083</v>
      </c>
      <c r="H31" s="38">
        <f t="shared" si="5"/>
        <v>0.10059021411361813</v>
      </c>
      <c r="I31" s="33"/>
    </row>
    <row r="32" spans="2:10" ht="15" x14ac:dyDescent="0.25">
      <c r="B32" s="6"/>
      <c r="C32" s="6"/>
      <c r="D32" s="6"/>
      <c r="E32" s="28"/>
      <c r="F32" s="28"/>
      <c r="G32" s="29"/>
      <c r="H32" s="30"/>
    </row>
    <row r="33" spans="2:10" ht="15" x14ac:dyDescent="0.25">
      <c r="B33" s="10"/>
      <c r="C33" s="2"/>
      <c r="D33" s="2"/>
      <c r="E33" s="2"/>
      <c r="F33" s="2"/>
      <c r="G33" s="2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20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5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74" t="s">
        <v>7</v>
      </c>
      <c r="I39" s="174"/>
      <c r="J39" s="174"/>
    </row>
    <row r="40" spans="2:10" ht="15.6" thickBot="1" x14ac:dyDescent="0.3">
      <c r="B40" s="175" t="s">
        <v>11</v>
      </c>
      <c r="C40" s="175"/>
      <c r="D40" s="176"/>
      <c r="E40" s="42">
        <v>42735</v>
      </c>
      <c r="F40" s="42">
        <v>43100</v>
      </c>
      <c r="G40" s="42">
        <v>43465</v>
      </c>
      <c r="H40" s="42">
        <v>43830</v>
      </c>
      <c r="I40" s="42">
        <v>44196</v>
      </c>
      <c r="J40" s="42">
        <v>44561</v>
      </c>
    </row>
    <row r="41" spans="2:10" ht="15" x14ac:dyDescent="0.25">
      <c r="B41" s="177" t="s">
        <v>0</v>
      </c>
      <c r="C41" s="177"/>
      <c r="D41" s="178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79" t="s">
        <v>1</v>
      </c>
      <c r="C42" s="179"/>
      <c r="D42" s="180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66" t="s">
        <v>2</v>
      </c>
      <c r="C43" s="166"/>
      <c r="D43" s="167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64" t="s">
        <v>3</v>
      </c>
      <c r="C44" s="164"/>
      <c r="D44" s="165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"/>
      <c r="C45" s="7"/>
      <c r="D45" s="8"/>
      <c r="E45" s="8"/>
      <c r="F45" s="8"/>
      <c r="G45" s="8"/>
      <c r="H45" s="8"/>
    </row>
    <row r="46" spans="2:10" ht="15" x14ac:dyDescent="0.2">
      <c r="B46" s="6"/>
      <c r="C46" s="7"/>
      <c r="D46" s="8"/>
      <c r="E46" s="8"/>
      <c r="F46" s="8"/>
      <c r="G46" s="8"/>
      <c r="H46" s="8"/>
    </row>
    <row r="47" spans="2:10" ht="15" x14ac:dyDescent="0.2">
      <c r="B47" s="6"/>
      <c r="C47" s="7"/>
      <c r="D47" s="8"/>
      <c r="E47" s="8"/>
      <c r="F47" s="8"/>
      <c r="G47" s="8"/>
      <c r="H47" s="8"/>
    </row>
    <row r="48" spans="2:10" ht="15" x14ac:dyDescent="0.2">
      <c r="B48" s="6"/>
      <c r="C48" s="7"/>
      <c r="D48" s="8"/>
      <c r="E48" s="8"/>
      <c r="F48" s="8"/>
      <c r="G48" s="8"/>
      <c r="H48" s="8"/>
    </row>
    <row r="49" spans="2:8" ht="15" x14ac:dyDescent="0.2">
      <c r="B49" s="6"/>
      <c r="C49" s="7"/>
      <c r="D49" s="8"/>
      <c r="E49" s="8"/>
      <c r="F49" s="8"/>
      <c r="G49" s="8"/>
      <c r="H49" s="8"/>
    </row>
    <row r="50" spans="2:8" ht="15" x14ac:dyDescent="0.2">
      <c r="B50" s="6"/>
      <c r="C50" s="7"/>
      <c r="D50" s="8"/>
      <c r="E50" s="8"/>
      <c r="F50" s="8"/>
      <c r="G50" s="8"/>
      <c r="H50" s="8"/>
    </row>
    <row r="51" spans="2:8" ht="15" x14ac:dyDescent="0.2">
      <c r="B51" s="6"/>
      <c r="C51" s="7"/>
      <c r="D51" s="8"/>
      <c r="E51" s="8"/>
      <c r="F51" s="8"/>
      <c r="G51" s="8"/>
      <c r="H51" s="8"/>
    </row>
    <row r="52" spans="2:8" ht="15" x14ac:dyDescent="0.2">
      <c r="B52" s="6"/>
      <c r="C52" s="7"/>
      <c r="D52" s="8"/>
      <c r="E52" s="8"/>
      <c r="F52" s="8"/>
      <c r="G52" s="8"/>
      <c r="H52" s="8"/>
    </row>
    <row r="53" spans="2:8" ht="15" x14ac:dyDescent="0.2">
      <c r="B53" s="6"/>
      <c r="C53" s="7"/>
      <c r="D53" s="8"/>
      <c r="E53" s="8"/>
      <c r="F53" s="8"/>
      <c r="G53" s="8"/>
      <c r="H53" s="8"/>
    </row>
    <row r="54" spans="2:8" ht="15" x14ac:dyDescent="0.2">
      <c r="B54" s="6"/>
      <c r="C54" s="7"/>
      <c r="D54" s="8"/>
      <c r="E54" s="8"/>
      <c r="F54" s="8"/>
      <c r="G54" s="8"/>
      <c r="H54" s="8"/>
    </row>
    <row r="55" spans="2:8" ht="15" x14ac:dyDescent="0.2">
      <c r="B55" s="6"/>
      <c r="C55" s="7"/>
      <c r="D55" s="8"/>
      <c r="E55" s="8"/>
      <c r="F55" s="8"/>
      <c r="G55" s="8"/>
      <c r="H55" s="8"/>
    </row>
    <row r="56" spans="2:8" ht="15" x14ac:dyDescent="0.2">
      <c r="B56" s="6"/>
      <c r="C56" s="7"/>
      <c r="D56" s="8"/>
      <c r="E56" s="8"/>
      <c r="F56" s="8"/>
      <c r="G56" s="8"/>
      <c r="H56" s="8"/>
    </row>
    <row r="57" spans="2:8" ht="15" x14ac:dyDescent="0.2">
      <c r="B57" s="6"/>
      <c r="C57" s="7"/>
      <c r="D57" s="8"/>
      <c r="E57" s="8"/>
      <c r="F57" s="8"/>
      <c r="G57" s="8"/>
      <c r="H57" s="8"/>
    </row>
    <row r="58" spans="2:8" ht="15" x14ac:dyDescent="0.2">
      <c r="B58" s="6"/>
      <c r="C58" s="7"/>
      <c r="D58" s="8"/>
      <c r="E58" s="8"/>
      <c r="F58" s="8"/>
      <c r="G58" s="8"/>
      <c r="H58" s="8"/>
    </row>
    <row r="59" spans="2:8" ht="15" x14ac:dyDescent="0.2">
      <c r="B59" s="6"/>
      <c r="C59" s="7"/>
      <c r="D59" s="8"/>
      <c r="E59" s="8"/>
      <c r="F59" s="8"/>
      <c r="G59" s="8"/>
      <c r="H59" s="8"/>
    </row>
    <row r="60" spans="2:8" ht="15" x14ac:dyDescent="0.2">
      <c r="B60" s="6"/>
      <c r="C60" s="7"/>
      <c r="D60" s="8"/>
      <c r="E60" s="8"/>
      <c r="F60" s="5"/>
      <c r="G60" s="8"/>
      <c r="H60" s="8"/>
    </row>
    <row r="61" spans="2:8" ht="15" x14ac:dyDescent="0.2">
      <c r="B61" s="6"/>
      <c r="C61" s="7"/>
      <c r="D61" s="8"/>
      <c r="E61" s="8"/>
      <c r="F61" s="5"/>
      <c r="G61" s="8"/>
      <c r="H61" s="8"/>
    </row>
    <row r="62" spans="2:8" ht="15" x14ac:dyDescent="0.2">
      <c r="B62" s="6"/>
      <c r="C62" s="7"/>
      <c r="D62" s="8"/>
      <c r="E62" s="8"/>
      <c r="F62" s="5"/>
      <c r="G62" s="8"/>
      <c r="H62" s="8"/>
    </row>
    <row r="63" spans="2:8" ht="15" x14ac:dyDescent="0.2">
      <c r="B63" s="6"/>
      <c r="C63" s="7"/>
      <c r="D63" s="8"/>
      <c r="E63" s="8"/>
      <c r="F63" s="5"/>
      <c r="G63" s="8"/>
      <c r="H63" s="8"/>
    </row>
    <row r="64" spans="2:8" ht="15" x14ac:dyDescent="0.2">
      <c r="B64" s="6"/>
      <c r="C64" s="7"/>
      <c r="D64" s="8"/>
      <c r="E64" s="8"/>
      <c r="F64" s="5"/>
      <c r="G64" s="8"/>
      <c r="H64" s="8"/>
    </row>
    <row r="65" spans="2:11" ht="15" x14ac:dyDescent="0.2">
      <c r="B65" s="6"/>
      <c r="C65" s="7"/>
      <c r="D65" s="8"/>
      <c r="E65" s="8"/>
      <c r="F65" s="5"/>
      <c r="G65" s="8"/>
      <c r="H65" s="8"/>
    </row>
    <row r="66" spans="2:11" ht="15" x14ac:dyDescent="0.2">
      <c r="B66" s="6"/>
      <c r="C66" s="7"/>
      <c r="D66" s="8"/>
      <c r="E66" s="8"/>
      <c r="F66" s="5"/>
      <c r="G66" s="8"/>
      <c r="H66" s="8"/>
    </row>
    <row r="67" spans="2:11" ht="15" x14ac:dyDescent="0.2">
      <c r="B67" s="6"/>
      <c r="C67" s="7"/>
      <c r="D67" s="8"/>
      <c r="E67" s="8"/>
      <c r="F67" s="5"/>
      <c r="G67" s="8"/>
      <c r="H67" s="8"/>
    </row>
    <row r="68" spans="2:11" ht="15" x14ac:dyDescent="0.2">
      <c r="B68" s="6"/>
      <c r="C68" s="7"/>
      <c r="D68" s="8"/>
      <c r="E68" s="8"/>
      <c r="F68" s="5"/>
      <c r="G68" s="8"/>
      <c r="H68" s="8"/>
    </row>
    <row r="69" spans="2:11" ht="15" x14ac:dyDescent="0.2">
      <c r="B69" s="6"/>
      <c r="C69" s="7"/>
      <c r="D69" s="8"/>
      <c r="E69" s="8"/>
      <c r="F69" s="5"/>
      <c r="G69" s="8"/>
      <c r="H69" s="8"/>
    </row>
    <row r="70" spans="2:11" ht="15" x14ac:dyDescent="0.2">
      <c r="B70" s="6"/>
      <c r="C70" s="7"/>
      <c r="D70" s="8"/>
      <c r="E70" s="8"/>
      <c r="F70" s="5"/>
      <c r="G70" s="8"/>
      <c r="H70" s="8"/>
    </row>
    <row r="71" spans="2:11" ht="15" x14ac:dyDescent="0.25">
      <c r="B71" s="6"/>
      <c r="C71" s="7"/>
      <c r="D71" s="8"/>
      <c r="E71" s="8"/>
      <c r="F71" s="5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42">
        <f t="shared" ref="C73:F73" si="7">EDATE(D73,-1)</f>
        <v>44467</v>
      </c>
      <c r="D73" s="42">
        <f t="shared" si="7"/>
        <v>44497</v>
      </c>
      <c r="E73" s="42">
        <f t="shared" si="7"/>
        <v>44528</v>
      </c>
      <c r="F73" s="42">
        <f t="shared" si="7"/>
        <v>44558</v>
      </c>
      <c r="G73" s="42">
        <f>EDATE(H73,-1)</f>
        <v>44589</v>
      </c>
      <c r="H73" s="42">
        <f>B3</f>
        <v>44620</v>
      </c>
      <c r="I73"/>
      <c r="J73"/>
    </row>
    <row r="74" spans="2:11" ht="16.5" customHeight="1" x14ac:dyDescent="0.25">
      <c r="B74" s="24" t="s">
        <v>0</v>
      </c>
      <c r="C74" s="48">
        <v>14530193</v>
      </c>
      <c r="D74" s="48">
        <v>15258509</v>
      </c>
      <c r="E74" s="48">
        <v>16196130</v>
      </c>
      <c r="F74" s="48">
        <v>16779069</v>
      </c>
      <c r="G74" s="48">
        <v>17405817</v>
      </c>
      <c r="H74" s="48">
        <v>18128529</v>
      </c>
    </row>
    <row r="75" spans="2:11" ht="16.5" customHeight="1" x14ac:dyDescent="0.25">
      <c r="B75" s="25" t="s">
        <v>1</v>
      </c>
      <c r="C75" s="49">
        <v>20081</v>
      </c>
      <c r="D75" s="49">
        <v>20154</v>
      </c>
      <c r="E75" s="49">
        <v>20272</v>
      </c>
      <c r="F75" s="49">
        <v>20446</v>
      </c>
      <c r="G75" s="49">
        <v>20536</v>
      </c>
      <c r="H75" s="49">
        <v>20698</v>
      </c>
    </row>
    <row r="76" spans="2:11" ht="16.5" customHeight="1" thickBot="1" x14ac:dyDescent="0.3">
      <c r="B76" s="26" t="s">
        <v>2</v>
      </c>
      <c r="C76" s="47">
        <v>158895</v>
      </c>
      <c r="D76" s="47">
        <v>212008</v>
      </c>
      <c r="E76" s="47">
        <v>288895</v>
      </c>
      <c r="F76" s="47">
        <v>327432</v>
      </c>
      <c r="G76" s="47">
        <v>345411</v>
      </c>
      <c r="H76" s="47">
        <v>361205</v>
      </c>
    </row>
    <row r="77" spans="2:11" s="40" customFormat="1" ht="15.6" thickBot="1" x14ac:dyDescent="0.3">
      <c r="B77" s="56" t="s">
        <v>3</v>
      </c>
      <c r="C77" s="50">
        <f t="shared" ref="C77:H77" si="8">C74+C75+C76</f>
        <v>14709169</v>
      </c>
      <c r="D77" s="50">
        <f t="shared" si="8"/>
        <v>15490671</v>
      </c>
      <c r="E77" s="50">
        <f t="shared" si="8"/>
        <v>16505297</v>
      </c>
      <c r="F77" s="50">
        <f t="shared" si="8"/>
        <v>17126947</v>
      </c>
      <c r="G77" s="50">
        <f t="shared" si="8"/>
        <v>17771764</v>
      </c>
      <c r="H77" s="50">
        <f t="shared" si="8"/>
        <v>18510432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B80" s="2"/>
      <c r="F80" s="2"/>
      <c r="G80" s="2"/>
      <c r="H80" s="2"/>
      <c r="I80"/>
      <c r="J80"/>
      <c r="K80"/>
    </row>
    <row r="81" spans="2:11" x14ac:dyDescent="0.25">
      <c r="B81" s="2"/>
      <c r="F81" s="2"/>
      <c r="G81" s="2"/>
      <c r="H81" s="2"/>
      <c r="I81"/>
      <c r="J81"/>
      <c r="K81"/>
    </row>
    <row r="82" spans="2:11" ht="15" x14ac:dyDescent="0.25">
      <c r="B82" s="10"/>
      <c r="C82" s="2"/>
      <c r="D82" s="2"/>
      <c r="E82" s="2"/>
      <c r="G82" s="2"/>
      <c r="H82" s="2"/>
      <c r="I82"/>
      <c r="J82"/>
      <c r="K82"/>
    </row>
    <row r="83" spans="2:11" s="4" customFormat="1" ht="12.6" x14ac:dyDescent="0.25">
      <c r="B83" s="3"/>
      <c r="C83" s="3"/>
      <c r="D83" s="3"/>
      <c r="E83" s="3"/>
      <c r="F83" s="3"/>
      <c r="G83" s="3"/>
      <c r="H83" s="3"/>
    </row>
    <row r="84" spans="2:11" ht="15" x14ac:dyDescent="0.25">
      <c r="B84" s="9"/>
      <c r="C84" s="2"/>
      <c r="D84" s="2"/>
      <c r="E84" s="2"/>
      <c r="F84" s="2"/>
      <c r="G84" s="2"/>
      <c r="H84" s="2"/>
    </row>
    <row r="85" spans="2:11" x14ac:dyDescent="0.25">
      <c r="B85" s="2"/>
      <c r="F85" s="2"/>
      <c r="G85" s="2"/>
      <c r="H85" s="2"/>
    </row>
    <row r="86" spans="2:11" x14ac:dyDescent="0.25">
      <c r="F86" s="2"/>
      <c r="G86" s="2"/>
      <c r="H86" s="2"/>
    </row>
    <row r="87" spans="2:11" x14ac:dyDescent="0.25">
      <c r="F87" s="2"/>
      <c r="G87" s="2"/>
      <c r="H87" s="2"/>
    </row>
  </sheetData>
  <dataConsolidate link="1"/>
  <mergeCells count="21">
    <mergeCell ref="B2:H2"/>
    <mergeCell ref="B3:H3"/>
    <mergeCell ref="I3:N3"/>
    <mergeCell ref="B11:D11"/>
    <mergeCell ref="B12:D12"/>
    <mergeCell ref="B14:D14"/>
    <mergeCell ref="B19:D19"/>
    <mergeCell ref="B20:D20"/>
    <mergeCell ref="B13:D13"/>
    <mergeCell ref="B21:D21"/>
    <mergeCell ref="H39:J39"/>
    <mergeCell ref="B40:D40"/>
    <mergeCell ref="B41:D41"/>
    <mergeCell ref="B42:D42"/>
    <mergeCell ref="B22:D22"/>
    <mergeCell ref="B27:D27"/>
    <mergeCell ref="B44:D44"/>
    <mergeCell ref="B43:D43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4" manualBreakCount="4">
    <brk id="32" max="16383" man="1"/>
    <brk id="70" max="16383" man="1"/>
    <brk id="110" max="16383" man="1"/>
    <brk id="11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6BBE9-7C2D-47E3-AA0B-66816CFE09B3}">
  <dimension ref="B2:Q84"/>
  <sheetViews>
    <sheetView topLeftCell="B1" workbookViewId="0">
      <selection activeCell="F22" sqref="F22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45169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45169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45138</v>
      </c>
      <c r="F11" s="64">
        <f>B3</f>
        <v>45169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44857411</v>
      </c>
      <c r="F12" s="46">
        <v>45914897</v>
      </c>
      <c r="G12" s="11">
        <f t="shared" ref="G12:G14" si="0">F12-E12</f>
        <v>1057486</v>
      </c>
      <c r="H12" s="34">
        <f t="shared" ref="H12:H15" si="1">F12/E12-1</f>
        <v>2.357438774163767E-2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36956</v>
      </c>
      <c r="F13" s="46">
        <v>37967</v>
      </c>
      <c r="G13" s="11">
        <f t="shared" si="0"/>
        <v>1011</v>
      </c>
      <c r="H13" s="34">
        <f t="shared" si="1"/>
        <v>2.7356856802684293E-2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540753</v>
      </c>
      <c r="F14" s="46">
        <v>551409</v>
      </c>
      <c r="G14" s="11">
        <f t="shared" si="0"/>
        <v>10656</v>
      </c>
      <c r="H14" s="34">
        <f t="shared" si="1"/>
        <v>1.9705854613843998E-2</v>
      </c>
      <c r="I14" s="66"/>
      <c r="J14" s="53"/>
      <c r="L14" s="95"/>
      <c r="M14" s="66"/>
    </row>
    <row r="15" spans="2:15" s="40" customFormat="1" ht="15.6" thickBot="1" x14ac:dyDescent="0.3">
      <c r="B15" s="106" t="s">
        <v>3</v>
      </c>
      <c r="C15" s="106"/>
      <c r="D15" s="107"/>
      <c r="E15" s="67">
        <f>E12+E13+E14</f>
        <v>45435120</v>
      </c>
      <c r="F15" s="67">
        <f>F12+F13+F14</f>
        <v>46504273</v>
      </c>
      <c r="G15" s="67">
        <f>G12+G13+G14</f>
        <v>1069153</v>
      </c>
      <c r="H15" s="38">
        <f t="shared" si="1"/>
        <v>2.3531422388672008E-2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45138</v>
      </c>
      <c r="F19" s="64">
        <f>F11</f>
        <v>45169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26385059</v>
      </c>
      <c r="F20" s="46">
        <v>26807398</v>
      </c>
      <c r="G20" s="11">
        <f>F20-E20</f>
        <v>422339</v>
      </c>
      <c r="H20" s="34">
        <f>F20/E20-1</f>
        <v>1.6006748364671086E-2</v>
      </c>
      <c r="I20" s="53"/>
    </row>
    <row r="21" spans="2:17" ht="15" x14ac:dyDescent="0.25">
      <c r="B21" s="188" t="s">
        <v>1</v>
      </c>
      <c r="C21" s="188"/>
      <c r="D21" s="189"/>
      <c r="E21" s="46">
        <v>24859</v>
      </c>
      <c r="F21" s="46">
        <v>25635</v>
      </c>
      <c r="G21" s="11">
        <f>F21-E21</f>
        <v>776</v>
      </c>
      <c r="H21" s="34">
        <f>F21/E21-1</f>
        <v>3.1216058570336713E-2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457419</v>
      </c>
      <c r="F22" s="46">
        <v>465003</v>
      </c>
      <c r="G22" s="11">
        <f t="shared" ref="G22" si="2">F22-E22</f>
        <v>7584</v>
      </c>
      <c r="H22" s="34">
        <f t="shared" ref="H22:H23" si="3">F22/E22-1</f>
        <v>1.6579984653020574E-2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6" t="s">
        <v>3</v>
      </c>
      <c r="C23" s="106"/>
      <c r="D23" s="107"/>
      <c r="E23" s="67">
        <f>E20+E21+E22</f>
        <v>26867337</v>
      </c>
      <c r="F23" s="67">
        <f>F20+F21+F22</f>
        <v>27298036</v>
      </c>
      <c r="G23" s="67">
        <f>G20+G21+G22</f>
        <v>430699</v>
      </c>
      <c r="H23" s="38">
        <f t="shared" si="3"/>
        <v>1.603058017994119E-2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45138</v>
      </c>
      <c r="F27" s="64">
        <f>F11</f>
        <v>45169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3055011</v>
      </c>
      <c r="F28" s="46">
        <v>3394747</v>
      </c>
      <c r="G28" s="11">
        <f t="shared" ref="G28:G30" si="4">F28-E28</f>
        <v>339736</v>
      </c>
      <c r="H28" s="34">
        <f t="shared" ref="H28:H31" si="5">F28/E28-1</f>
        <v>0.11120614622991543</v>
      </c>
      <c r="I28" s="33"/>
    </row>
    <row r="29" spans="2:17" ht="15" x14ac:dyDescent="0.25">
      <c r="B29" s="188" t="s">
        <v>1</v>
      </c>
      <c r="C29" s="188"/>
      <c r="D29" s="189"/>
      <c r="E29" s="46">
        <v>2119</v>
      </c>
      <c r="F29" s="46">
        <v>3166</v>
      </c>
      <c r="G29" s="11">
        <f t="shared" si="4"/>
        <v>1047</v>
      </c>
      <c r="H29" s="34">
        <f t="shared" si="5"/>
        <v>0.49410099103350635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40489</v>
      </c>
      <c r="F30" s="46">
        <v>119255</v>
      </c>
      <c r="G30" s="11">
        <f t="shared" si="4"/>
        <v>78766</v>
      </c>
      <c r="H30" s="34">
        <f t="shared" si="5"/>
        <v>1.9453678776951766</v>
      </c>
      <c r="I30" s="33"/>
    </row>
    <row r="31" spans="2:17" s="40" customFormat="1" ht="15.6" thickBot="1" x14ac:dyDescent="0.3">
      <c r="B31" s="106" t="s">
        <v>3</v>
      </c>
      <c r="C31" s="106"/>
      <c r="D31" s="107"/>
      <c r="E31" s="67">
        <f>E28+E29+E30</f>
        <v>3097619</v>
      </c>
      <c r="F31" s="67">
        <f>F28+F29+F30</f>
        <v>3517168</v>
      </c>
      <c r="G31" s="67">
        <f>G28+G29+G30</f>
        <v>419549</v>
      </c>
      <c r="H31" s="38">
        <f t="shared" si="5"/>
        <v>0.13544241561018322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7" t="s">
        <v>0</v>
      </c>
      <c r="C41" s="177"/>
      <c r="D41" s="17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9" t="s">
        <v>1</v>
      </c>
      <c r="C42" s="179"/>
      <c r="D42" s="18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6" t="s">
        <v>2</v>
      </c>
      <c r="C43" s="166"/>
      <c r="D43" s="16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4" t="s">
        <v>3</v>
      </c>
      <c r="C44" s="164"/>
      <c r="D44" s="16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45015</v>
      </c>
      <c r="D73" s="64">
        <f t="shared" si="6"/>
        <v>45046</v>
      </c>
      <c r="E73" s="64">
        <f t="shared" si="6"/>
        <v>45076</v>
      </c>
      <c r="F73" s="64">
        <f t="shared" si="6"/>
        <v>45107</v>
      </c>
      <c r="G73" s="64">
        <f>EDATE(H73,-1)</f>
        <v>45138</v>
      </c>
      <c r="H73" s="64">
        <f>B3</f>
        <v>45169</v>
      </c>
      <c r="I73"/>
      <c r="J73"/>
    </row>
    <row r="74" spans="2:11" ht="16.5" customHeight="1" x14ac:dyDescent="0.25">
      <c r="B74" s="24" t="s">
        <v>0</v>
      </c>
      <c r="C74" s="48">
        <v>24519619</v>
      </c>
      <c r="D74" s="48">
        <v>25067940</v>
      </c>
      <c r="E74" s="48">
        <v>25564274</v>
      </c>
      <c r="F74" s="48">
        <v>25952306</v>
      </c>
      <c r="G74" s="48">
        <v>26385059</v>
      </c>
      <c r="H74" s="48">
        <v>26807398</v>
      </c>
    </row>
    <row r="75" spans="2:11" ht="16.5" customHeight="1" x14ac:dyDescent="0.25">
      <c r="B75" s="25" t="s">
        <v>1</v>
      </c>
      <c r="C75" s="49">
        <v>23633</v>
      </c>
      <c r="D75" s="49">
        <v>24531</v>
      </c>
      <c r="E75" s="49">
        <v>24749</v>
      </c>
      <c r="F75" s="49">
        <v>24520</v>
      </c>
      <c r="G75" s="49">
        <v>24859</v>
      </c>
      <c r="H75" s="49">
        <v>25635</v>
      </c>
    </row>
    <row r="76" spans="2:11" ht="16.5" customHeight="1" thickBot="1" x14ac:dyDescent="0.3">
      <c r="B76" s="26" t="s">
        <v>2</v>
      </c>
      <c r="C76" s="47">
        <v>416265</v>
      </c>
      <c r="D76" s="47">
        <v>415083</v>
      </c>
      <c r="E76" s="47">
        <v>417526</v>
      </c>
      <c r="F76" s="47">
        <v>452497</v>
      </c>
      <c r="G76" s="47">
        <v>457419</v>
      </c>
      <c r="H76" s="47">
        <v>465003</v>
      </c>
    </row>
    <row r="77" spans="2:11" s="40" customFormat="1" ht="15.6" thickBot="1" x14ac:dyDescent="0.3">
      <c r="B77" s="107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27298036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C94B-27BA-445D-BEFB-CC23EB7B549C}">
  <dimension ref="B2:Q84"/>
  <sheetViews>
    <sheetView topLeftCell="A11" workbookViewId="0">
      <selection activeCell="F35" sqref="F35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45199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45199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45168</v>
      </c>
      <c r="F11" s="64">
        <f>B3</f>
        <v>45199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45914897</v>
      </c>
      <c r="F12" s="46">
        <v>47469027</v>
      </c>
      <c r="G12" s="11">
        <f t="shared" ref="G12:G14" si="0">F12-E12</f>
        <v>1554130</v>
      </c>
      <c r="H12" s="34">
        <f t="shared" ref="H12:H15" si="1">F12/E12-1</f>
        <v>3.3848055893493489E-2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37967</v>
      </c>
      <c r="F13" s="46">
        <v>39050</v>
      </c>
      <c r="G13" s="11">
        <f t="shared" si="0"/>
        <v>1083</v>
      </c>
      <c r="H13" s="34">
        <f t="shared" si="1"/>
        <v>2.8524771512102642E-2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551409</v>
      </c>
      <c r="F14" s="46">
        <v>560085</v>
      </c>
      <c r="G14" s="11">
        <f t="shared" si="0"/>
        <v>8676</v>
      </c>
      <c r="H14" s="34">
        <f t="shared" si="1"/>
        <v>1.5734237199610535E-2</v>
      </c>
      <c r="I14" s="66"/>
      <c r="J14" s="53"/>
      <c r="L14" s="95"/>
      <c r="M14" s="66"/>
    </row>
    <row r="15" spans="2:15" s="40" customFormat="1" ht="15.6" thickBot="1" x14ac:dyDescent="0.3">
      <c r="B15" s="108" t="s">
        <v>3</v>
      </c>
      <c r="C15" s="108"/>
      <c r="D15" s="109"/>
      <c r="E15" s="67">
        <v>46504273</v>
      </c>
      <c r="F15" s="67">
        <f>F12+F13+F14</f>
        <v>48068162</v>
      </c>
      <c r="G15" s="67">
        <f>G12+G13+G14</f>
        <v>1563889</v>
      </c>
      <c r="H15" s="38">
        <f t="shared" si="1"/>
        <v>3.3628931259714667E-2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45168</v>
      </c>
      <c r="F19" s="64">
        <f>F11</f>
        <v>45199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26807398</v>
      </c>
      <c r="F20" s="46">
        <v>27497525</v>
      </c>
      <c r="G20" s="11">
        <f>F20-E20</f>
        <v>690127</v>
      </c>
      <c r="H20" s="34">
        <f>F20/E20-1</f>
        <v>2.5743900993300484E-2</v>
      </c>
      <c r="I20" s="53"/>
    </row>
    <row r="21" spans="2:17" ht="15" x14ac:dyDescent="0.25">
      <c r="B21" s="188" t="s">
        <v>1</v>
      </c>
      <c r="C21" s="188"/>
      <c r="D21" s="189"/>
      <c r="E21" s="46">
        <v>25635</v>
      </c>
      <c r="F21" s="46">
        <v>26512</v>
      </c>
      <c r="G21" s="11">
        <f>F21-E21</f>
        <v>877</v>
      </c>
      <c r="H21" s="34">
        <f>F21/E21-1</f>
        <v>3.4211039594304715E-2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465003</v>
      </c>
      <c r="F22" s="46">
        <v>472852</v>
      </c>
      <c r="G22" s="11">
        <f t="shared" ref="G22" si="2">F22-E22</f>
        <v>7849</v>
      </c>
      <c r="H22" s="34">
        <f t="shared" ref="H22:H23" si="3">F22/E22-1</f>
        <v>1.6879460992724749E-2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8" t="s">
        <v>3</v>
      </c>
      <c r="C23" s="108"/>
      <c r="D23" s="109"/>
      <c r="E23" s="67">
        <v>27298036</v>
      </c>
      <c r="F23" s="67">
        <f>F20+F21+F22</f>
        <v>27996889</v>
      </c>
      <c r="G23" s="67">
        <f>G20+G21+G22</f>
        <v>698853</v>
      </c>
      <c r="H23" s="38">
        <f t="shared" si="3"/>
        <v>2.5600852749992686E-2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45168</v>
      </c>
      <c r="F27" s="64">
        <f>F11</f>
        <v>45199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3394747</v>
      </c>
      <c r="F28" s="46">
        <v>3511593</v>
      </c>
      <c r="G28" s="11">
        <f t="shared" ref="G28:G30" si="4">F28-E28</f>
        <v>116846</v>
      </c>
      <c r="H28" s="34">
        <f t="shared" ref="H28:H31" si="5">F28/E28-1</f>
        <v>3.4419648945856585E-2</v>
      </c>
      <c r="I28" s="33"/>
    </row>
    <row r="29" spans="2:17" ht="15" x14ac:dyDescent="0.25">
      <c r="B29" s="188" t="s">
        <v>1</v>
      </c>
      <c r="C29" s="188"/>
      <c r="D29" s="189"/>
      <c r="E29" s="46">
        <v>3166</v>
      </c>
      <c r="F29" s="46">
        <v>3286</v>
      </c>
      <c r="G29" s="11">
        <f t="shared" si="4"/>
        <v>120</v>
      </c>
      <c r="H29" s="34">
        <f t="shared" si="5"/>
        <v>3.7902716361339239E-2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119255</v>
      </c>
      <c r="F30" s="46">
        <v>113488</v>
      </c>
      <c r="G30" s="11">
        <f t="shared" si="4"/>
        <v>-5767</v>
      </c>
      <c r="H30" s="34">
        <f t="shared" si="5"/>
        <v>-4.8358559389543365E-2</v>
      </c>
      <c r="I30" s="33"/>
    </row>
    <row r="31" spans="2:17" s="40" customFormat="1" ht="15.6" thickBot="1" x14ac:dyDescent="0.3">
      <c r="B31" s="108" t="s">
        <v>3</v>
      </c>
      <c r="C31" s="108"/>
      <c r="D31" s="109"/>
      <c r="E31" s="67">
        <v>3517168</v>
      </c>
      <c r="F31" s="67">
        <f>F28+F29+F30</f>
        <v>3628367</v>
      </c>
      <c r="G31" s="67">
        <f>G28+G29+G30</f>
        <v>111199</v>
      </c>
      <c r="H31" s="38">
        <f t="shared" si="5"/>
        <v>3.1616061558617625E-2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7" t="s">
        <v>0</v>
      </c>
      <c r="C41" s="177"/>
      <c r="D41" s="17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9" t="s">
        <v>1</v>
      </c>
      <c r="C42" s="179"/>
      <c r="D42" s="18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6" t="s">
        <v>2</v>
      </c>
      <c r="C43" s="166"/>
      <c r="D43" s="16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4" t="s">
        <v>3</v>
      </c>
      <c r="C44" s="164"/>
      <c r="D44" s="16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45046</v>
      </c>
      <c r="D73" s="64">
        <f t="shared" si="6"/>
        <v>45076</v>
      </c>
      <c r="E73" s="64">
        <f t="shared" si="6"/>
        <v>45107</v>
      </c>
      <c r="F73" s="64">
        <f t="shared" si="6"/>
        <v>45137</v>
      </c>
      <c r="G73" s="64">
        <f>EDATE(H73,-1)</f>
        <v>45168</v>
      </c>
      <c r="H73" s="64">
        <f>B3</f>
        <v>45199</v>
      </c>
      <c r="I73"/>
      <c r="J73"/>
    </row>
    <row r="74" spans="2:11" ht="16.5" customHeight="1" x14ac:dyDescent="0.25">
      <c r="B74" s="24" t="s">
        <v>0</v>
      </c>
      <c r="C74" s="48">
        <v>25067940</v>
      </c>
      <c r="D74" s="48">
        <v>25564274</v>
      </c>
      <c r="E74" s="48">
        <v>25952306</v>
      </c>
      <c r="F74" s="48">
        <v>26385059</v>
      </c>
      <c r="G74" s="48">
        <v>26807398</v>
      </c>
      <c r="H74" s="48">
        <v>27497525</v>
      </c>
    </row>
    <row r="75" spans="2:11" ht="16.5" customHeight="1" x14ac:dyDescent="0.25">
      <c r="B75" s="25" t="s">
        <v>1</v>
      </c>
      <c r="C75" s="49">
        <v>24531</v>
      </c>
      <c r="D75" s="49">
        <v>24749</v>
      </c>
      <c r="E75" s="49">
        <v>24520</v>
      </c>
      <c r="F75" s="49">
        <v>24859</v>
      </c>
      <c r="G75" s="49">
        <v>25635</v>
      </c>
      <c r="H75" s="49">
        <v>26512</v>
      </c>
    </row>
    <row r="76" spans="2:11" ht="16.5" customHeight="1" thickBot="1" x14ac:dyDescent="0.3">
      <c r="B76" s="26" t="s">
        <v>2</v>
      </c>
      <c r="C76" s="47">
        <v>415083</v>
      </c>
      <c r="D76" s="47">
        <v>417526</v>
      </c>
      <c r="E76" s="47">
        <v>452497</v>
      </c>
      <c r="F76" s="47">
        <v>457419</v>
      </c>
      <c r="G76" s="47">
        <v>465003</v>
      </c>
      <c r="H76" s="47">
        <v>472852</v>
      </c>
    </row>
    <row r="77" spans="2:11" s="40" customFormat="1" ht="15.6" thickBot="1" x14ac:dyDescent="0.3">
      <c r="B77" s="109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27996889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FD3E5-D4DD-4AED-ACE1-5F6534ABDDE9}">
  <dimension ref="B2:Q84"/>
  <sheetViews>
    <sheetView workbookViewId="0">
      <selection activeCell="E11" sqref="E11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45230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45230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45199</v>
      </c>
      <c r="F11" s="64">
        <f>B3</f>
        <v>45230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47469027</v>
      </c>
      <c r="F12" s="46">
        <v>49452162</v>
      </c>
      <c r="G12" s="11">
        <f t="shared" ref="G12:G14" si="0">F12-E12</f>
        <v>1983135</v>
      </c>
      <c r="H12" s="34">
        <f t="shared" ref="H12:H15" si="1">F12/E12-1</f>
        <v>4.1777452063637144E-2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39050</v>
      </c>
      <c r="F13" s="46">
        <v>40303</v>
      </c>
      <c r="G13" s="11">
        <f t="shared" si="0"/>
        <v>1253</v>
      </c>
      <c r="H13" s="34">
        <f t="shared" si="1"/>
        <v>3.2087067861715779E-2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560085</v>
      </c>
      <c r="F14" s="46">
        <v>568819</v>
      </c>
      <c r="G14" s="11">
        <f t="shared" si="0"/>
        <v>8734</v>
      </c>
      <c r="H14" s="34">
        <f t="shared" si="1"/>
        <v>1.5594061615647581E-2</v>
      </c>
      <c r="I14" s="66"/>
      <c r="J14" s="53"/>
      <c r="L14" s="95"/>
      <c r="M14" s="66"/>
    </row>
    <row r="15" spans="2:15" s="40" customFormat="1" ht="15.6" thickBot="1" x14ac:dyDescent="0.3">
      <c r="B15" s="110" t="s">
        <v>3</v>
      </c>
      <c r="C15" s="110"/>
      <c r="D15" s="111"/>
      <c r="E15" s="67">
        <f>E12+E13+E14</f>
        <v>48068162</v>
      </c>
      <c r="F15" s="67">
        <f>F12+F13+F14</f>
        <v>50061284</v>
      </c>
      <c r="G15" s="67">
        <f>G12+G13+G14</f>
        <v>1993122</v>
      </c>
      <c r="H15" s="38">
        <f t="shared" si="1"/>
        <v>4.1464493691271143E-2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45199</v>
      </c>
      <c r="F19" s="64">
        <f>F11</f>
        <v>45230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27497525</v>
      </c>
      <c r="F20" s="46">
        <v>28519066</v>
      </c>
      <c r="G20" s="11">
        <f>F20-E20</f>
        <v>1021541</v>
      </c>
      <c r="H20" s="34">
        <f>F20/E20-1</f>
        <v>3.7150288980553725E-2</v>
      </c>
      <c r="I20" s="53"/>
    </row>
    <row r="21" spans="2:17" ht="15" x14ac:dyDescent="0.25">
      <c r="B21" s="188" t="s">
        <v>1</v>
      </c>
      <c r="C21" s="188"/>
      <c r="D21" s="189"/>
      <c r="E21" s="46">
        <v>26512</v>
      </c>
      <c r="F21" s="46">
        <v>27481</v>
      </c>
      <c r="G21" s="11">
        <f>F21-E21</f>
        <v>969</v>
      </c>
      <c r="H21" s="34">
        <f>F21/E21-1</f>
        <v>3.6549487024743588E-2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472852</v>
      </c>
      <c r="F22" s="46">
        <v>479254</v>
      </c>
      <c r="G22" s="11">
        <f t="shared" ref="G22" si="2">F22-E22</f>
        <v>6402</v>
      </c>
      <c r="H22" s="34">
        <f t="shared" ref="H22:H23" si="3">F22/E22-1</f>
        <v>1.3539120062937338E-2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0" t="s">
        <v>3</v>
      </c>
      <c r="C23" s="110"/>
      <c r="D23" s="111"/>
      <c r="E23" s="67">
        <f>E20+E21+E22</f>
        <v>27996889</v>
      </c>
      <c r="F23" s="67">
        <f>F20+F21+F22</f>
        <v>29025801</v>
      </c>
      <c r="G23" s="67">
        <f>G20+G21+G22</f>
        <v>1028912</v>
      </c>
      <c r="H23" s="38">
        <f t="shared" si="3"/>
        <v>3.675094043484628E-2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45199</v>
      </c>
      <c r="F27" s="64">
        <f>F11</f>
        <v>45230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3511593</v>
      </c>
      <c r="F28" s="46">
        <v>3566919</v>
      </c>
      <c r="G28" s="11">
        <f t="shared" ref="G28:G30" si="4">F28-E28</f>
        <v>55326</v>
      </c>
      <c r="H28" s="34">
        <f t="shared" ref="H28:H31" si="5">F28/E28-1</f>
        <v>1.575524270608808E-2</v>
      </c>
      <c r="I28" s="33"/>
    </row>
    <row r="29" spans="2:17" ht="15" x14ac:dyDescent="0.25">
      <c r="B29" s="188" t="s">
        <v>1</v>
      </c>
      <c r="C29" s="188"/>
      <c r="D29" s="189"/>
      <c r="E29" s="46">
        <v>3286</v>
      </c>
      <c r="F29" s="46">
        <v>3608</v>
      </c>
      <c r="G29" s="11">
        <f t="shared" si="4"/>
        <v>322</v>
      </c>
      <c r="H29" s="34">
        <f t="shared" si="5"/>
        <v>9.7991479001825921E-2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113488</v>
      </c>
      <c r="F30" s="46">
        <v>120979</v>
      </c>
      <c r="G30" s="11">
        <f t="shared" si="4"/>
        <v>7491</v>
      </c>
      <c r="H30" s="34">
        <f t="shared" si="5"/>
        <v>6.6006978711405706E-2</v>
      </c>
      <c r="I30" s="33"/>
    </row>
    <row r="31" spans="2:17" s="40" customFormat="1" ht="15.6" thickBot="1" x14ac:dyDescent="0.3">
      <c r="B31" s="110" t="s">
        <v>3</v>
      </c>
      <c r="C31" s="110"/>
      <c r="D31" s="111"/>
      <c r="E31" s="67">
        <f>E28+E29+E30</f>
        <v>3628367</v>
      </c>
      <c r="F31" s="67">
        <f>F28+F29+F30</f>
        <v>3691506</v>
      </c>
      <c r="G31" s="67">
        <f>G28+G29+G30</f>
        <v>63139</v>
      </c>
      <c r="H31" s="38">
        <f t="shared" si="5"/>
        <v>1.7401492186429834E-2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7" t="s">
        <v>0</v>
      </c>
      <c r="C41" s="177"/>
      <c r="D41" s="17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9" t="s">
        <v>1</v>
      </c>
      <c r="C42" s="179"/>
      <c r="D42" s="18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6" t="s">
        <v>2</v>
      </c>
      <c r="C43" s="166"/>
      <c r="D43" s="16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4" t="s">
        <v>3</v>
      </c>
      <c r="C44" s="164"/>
      <c r="D44" s="16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45076</v>
      </c>
      <c r="D73" s="64">
        <f t="shared" si="6"/>
        <v>45107</v>
      </c>
      <c r="E73" s="64">
        <f t="shared" si="6"/>
        <v>45137</v>
      </c>
      <c r="F73" s="64">
        <f t="shared" si="6"/>
        <v>45168</v>
      </c>
      <c r="G73" s="64">
        <f>EDATE(H73,-1)</f>
        <v>45199</v>
      </c>
      <c r="H73" s="64">
        <f>B3</f>
        <v>45230</v>
      </c>
      <c r="I73"/>
      <c r="J73"/>
    </row>
    <row r="74" spans="2:11" ht="16.5" customHeight="1" x14ac:dyDescent="0.25">
      <c r="B74" s="24" t="s">
        <v>0</v>
      </c>
      <c r="C74" s="48">
        <v>25564274</v>
      </c>
      <c r="D74" s="48">
        <v>25952306</v>
      </c>
      <c r="E74" s="48">
        <v>26385059</v>
      </c>
      <c r="F74" s="48">
        <v>26807398</v>
      </c>
      <c r="G74" s="48">
        <v>27497525</v>
      </c>
      <c r="H74" s="48">
        <v>28519066</v>
      </c>
    </row>
    <row r="75" spans="2:11" ht="16.5" customHeight="1" x14ac:dyDescent="0.25">
      <c r="B75" s="25" t="s">
        <v>1</v>
      </c>
      <c r="C75" s="49">
        <v>24749</v>
      </c>
      <c r="D75" s="49">
        <v>24520</v>
      </c>
      <c r="E75" s="49">
        <v>24859</v>
      </c>
      <c r="F75" s="49">
        <v>25635</v>
      </c>
      <c r="G75" s="49">
        <v>26512</v>
      </c>
      <c r="H75" s="49">
        <v>27481</v>
      </c>
    </row>
    <row r="76" spans="2:11" ht="16.5" customHeight="1" thickBot="1" x14ac:dyDescent="0.3">
      <c r="B76" s="26" t="s">
        <v>2</v>
      </c>
      <c r="C76" s="47">
        <v>417526</v>
      </c>
      <c r="D76" s="47">
        <v>452497</v>
      </c>
      <c r="E76" s="47">
        <v>457419</v>
      </c>
      <c r="F76" s="47">
        <v>465003</v>
      </c>
      <c r="G76" s="47">
        <v>472852</v>
      </c>
      <c r="H76" s="47">
        <v>479254</v>
      </c>
    </row>
    <row r="77" spans="2:11" s="40" customFormat="1" ht="15.6" thickBot="1" x14ac:dyDescent="0.3">
      <c r="B77" s="111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29025801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15737-DD74-43AA-9C17-D2BB5AA21F98}">
  <dimension ref="B2:Q84"/>
  <sheetViews>
    <sheetView topLeftCell="E27" workbookViewId="0">
      <selection activeCell="J44" sqref="J44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45260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45260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45229</v>
      </c>
      <c r="F11" s="64">
        <f>B3</f>
        <v>45260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49452162</v>
      </c>
      <c r="F12" s="46">
        <v>50875748</v>
      </c>
      <c r="G12" s="11">
        <f t="shared" ref="G12:G14" si="0">F12-E12</f>
        <v>1423586</v>
      </c>
      <c r="H12" s="34">
        <f t="shared" ref="H12:H15" si="1">F12/E12-1</f>
        <v>2.8787133715205471E-2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40303</v>
      </c>
      <c r="F13" s="46">
        <v>41531</v>
      </c>
      <c r="G13" s="11">
        <f t="shared" si="0"/>
        <v>1228</v>
      </c>
      <c r="H13" s="34">
        <f t="shared" si="1"/>
        <v>3.0469195841500651E-2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568819</v>
      </c>
      <c r="F14" s="46">
        <v>582501</v>
      </c>
      <c r="G14" s="11">
        <f t="shared" si="0"/>
        <v>13682</v>
      </c>
      <c r="H14" s="34">
        <f t="shared" si="1"/>
        <v>2.4053345616092292E-2</v>
      </c>
      <c r="I14" s="66"/>
      <c r="J14" s="53"/>
      <c r="L14" s="95"/>
      <c r="M14" s="66"/>
    </row>
    <row r="15" spans="2:15" s="40" customFormat="1" ht="15.6" thickBot="1" x14ac:dyDescent="0.3">
      <c r="B15" s="112" t="s">
        <v>3</v>
      </c>
      <c r="C15" s="112"/>
      <c r="D15" s="113"/>
      <c r="E15" s="67">
        <f>E12+E13+E14</f>
        <v>50061284</v>
      </c>
      <c r="F15" s="67">
        <f>F12+F13+F14</f>
        <v>51499780</v>
      </c>
      <c r="G15" s="67">
        <f>G12+G13+G14</f>
        <v>1438496</v>
      </c>
      <c r="H15" s="38">
        <f t="shared" si="1"/>
        <v>2.8734700452349493E-2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45229</v>
      </c>
      <c r="F19" s="64">
        <f>F11</f>
        <v>45260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28519066</v>
      </c>
      <c r="F20" s="46">
        <v>29193530</v>
      </c>
      <c r="G20" s="11">
        <f>F20-E20</f>
        <v>674464</v>
      </c>
      <c r="H20" s="34">
        <f>F20/E20-1</f>
        <v>2.3649582353082677E-2</v>
      </c>
      <c r="I20" s="53"/>
    </row>
    <row r="21" spans="2:17" ht="15" x14ac:dyDescent="0.25">
      <c r="B21" s="188" t="s">
        <v>1</v>
      </c>
      <c r="C21" s="188"/>
      <c r="D21" s="189"/>
      <c r="E21" s="46">
        <v>27481</v>
      </c>
      <c r="F21" s="46">
        <v>28362</v>
      </c>
      <c r="G21" s="11">
        <f>F21-E21</f>
        <v>881</v>
      </c>
      <c r="H21" s="34">
        <f>F21/E21-1</f>
        <v>3.2058513154543222E-2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479254</v>
      </c>
      <c r="F22" s="46">
        <v>488450</v>
      </c>
      <c r="G22" s="11">
        <f t="shared" ref="G22" si="2">F22-E22</f>
        <v>9196</v>
      </c>
      <c r="H22" s="34">
        <f t="shared" ref="H22:H23" si="3">F22/E22-1</f>
        <v>1.91881549241113E-2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2" t="s">
        <v>3</v>
      </c>
      <c r="C23" s="112"/>
      <c r="D23" s="113"/>
      <c r="E23" s="67">
        <f>E20+E21+E22</f>
        <v>29025801</v>
      </c>
      <c r="F23" s="67">
        <f>F20+F21+F22</f>
        <v>29710342</v>
      </c>
      <c r="G23" s="67">
        <f>G20+G21+G22</f>
        <v>684541</v>
      </c>
      <c r="H23" s="38">
        <f t="shared" si="3"/>
        <v>2.3583879735136426E-2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45229</v>
      </c>
      <c r="F27" s="64">
        <f>F11</f>
        <v>45260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3566919</v>
      </c>
      <c r="F28" s="46">
        <v>3682575</v>
      </c>
      <c r="G28" s="11">
        <f t="shared" ref="G28:G30" si="4">F28-E28</f>
        <v>115656</v>
      </c>
      <c r="H28" s="34">
        <f t="shared" ref="H28:H31" si="5">F28/E28-1</f>
        <v>3.2424621921607999E-2</v>
      </c>
      <c r="I28" s="33"/>
    </row>
    <row r="29" spans="2:17" ht="15" x14ac:dyDescent="0.25">
      <c r="B29" s="188" t="s">
        <v>1</v>
      </c>
      <c r="C29" s="188"/>
      <c r="D29" s="189"/>
      <c r="E29" s="46">
        <v>3608</v>
      </c>
      <c r="F29" s="46">
        <v>3884</v>
      </c>
      <c r="G29" s="11">
        <f t="shared" si="4"/>
        <v>276</v>
      </c>
      <c r="H29" s="34">
        <f t="shared" si="5"/>
        <v>7.6496674057649594E-2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120979</v>
      </c>
      <c r="F30" s="46">
        <v>127188</v>
      </c>
      <c r="G30" s="11">
        <f t="shared" si="4"/>
        <v>6209</v>
      </c>
      <c r="H30" s="34">
        <f t="shared" si="5"/>
        <v>5.132295687681343E-2</v>
      </c>
      <c r="I30" s="33"/>
    </row>
    <row r="31" spans="2:17" s="40" customFormat="1" ht="15.6" thickBot="1" x14ac:dyDescent="0.3">
      <c r="B31" s="112" t="s">
        <v>3</v>
      </c>
      <c r="C31" s="112"/>
      <c r="D31" s="113"/>
      <c r="E31" s="67">
        <f>E28+E29+E30</f>
        <v>3691506</v>
      </c>
      <c r="F31" s="67">
        <f>F28+F29+F30</f>
        <v>3813647</v>
      </c>
      <c r="G31" s="67">
        <f>G28+G29+G30</f>
        <v>122141</v>
      </c>
      <c r="H31" s="38">
        <f t="shared" si="5"/>
        <v>3.3087038189833606E-2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7" t="s">
        <v>0</v>
      </c>
      <c r="C41" s="177"/>
      <c r="D41" s="17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9" t="s">
        <v>1</v>
      </c>
      <c r="C42" s="179"/>
      <c r="D42" s="18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6" t="s">
        <v>2</v>
      </c>
      <c r="C43" s="166"/>
      <c r="D43" s="16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4" t="s">
        <v>3</v>
      </c>
      <c r="C44" s="164"/>
      <c r="D44" s="16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45107</v>
      </c>
      <c r="D73" s="64">
        <f t="shared" si="6"/>
        <v>45137</v>
      </c>
      <c r="E73" s="64">
        <f t="shared" si="6"/>
        <v>45168</v>
      </c>
      <c r="F73" s="64">
        <f t="shared" si="6"/>
        <v>45199</v>
      </c>
      <c r="G73" s="64">
        <f>EDATE(H73,-1)</f>
        <v>45229</v>
      </c>
      <c r="H73" s="64">
        <f>B3</f>
        <v>45260</v>
      </c>
      <c r="I73"/>
      <c r="J73"/>
    </row>
    <row r="74" spans="2:11" ht="16.5" customHeight="1" x14ac:dyDescent="0.25">
      <c r="B74" s="24" t="s">
        <v>0</v>
      </c>
      <c r="C74" s="48">
        <v>25952306</v>
      </c>
      <c r="D74" s="48">
        <v>26385059</v>
      </c>
      <c r="E74" s="48">
        <v>26807398</v>
      </c>
      <c r="F74" s="48">
        <v>27497525</v>
      </c>
      <c r="G74" s="48">
        <v>28519066</v>
      </c>
      <c r="H74" s="48">
        <v>29193530</v>
      </c>
    </row>
    <row r="75" spans="2:11" ht="16.5" customHeight="1" x14ac:dyDescent="0.25">
      <c r="B75" s="25" t="s">
        <v>1</v>
      </c>
      <c r="C75" s="49">
        <v>24520</v>
      </c>
      <c r="D75" s="49">
        <v>24859</v>
      </c>
      <c r="E75" s="49">
        <v>25635</v>
      </c>
      <c r="F75" s="49">
        <v>26512</v>
      </c>
      <c r="G75" s="49">
        <v>27481</v>
      </c>
      <c r="H75" s="49">
        <v>28362</v>
      </c>
    </row>
    <row r="76" spans="2:11" ht="16.5" customHeight="1" thickBot="1" x14ac:dyDescent="0.3">
      <c r="B76" s="26" t="s">
        <v>2</v>
      </c>
      <c r="C76" s="47">
        <v>452497</v>
      </c>
      <c r="D76" s="47">
        <v>457419</v>
      </c>
      <c r="E76" s="47">
        <v>465003</v>
      </c>
      <c r="F76" s="47">
        <v>472852</v>
      </c>
      <c r="G76" s="47">
        <v>479254</v>
      </c>
      <c r="H76" s="47">
        <v>488450</v>
      </c>
    </row>
    <row r="77" spans="2:11" s="40" customFormat="1" ht="15.6" thickBot="1" x14ac:dyDescent="0.3">
      <c r="B77" s="113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29710342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70450-BCA6-4978-AB6F-24B5934F50B8}">
  <dimension ref="B2:Q84"/>
  <sheetViews>
    <sheetView topLeftCell="A41" zoomScale="68" zoomScaleNormal="68"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45291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45291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45260</v>
      </c>
      <c r="F11" s="64">
        <f>B3</f>
        <v>45291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50875748</v>
      </c>
      <c r="F12" s="46">
        <v>52357186</v>
      </c>
      <c r="G12" s="11">
        <f t="shared" ref="G12:G14" si="0">F12-E12</f>
        <v>1481438</v>
      </c>
      <c r="H12" s="34">
        <f t="shared" ref="H12:H15" si="1">F12/E12-1</f>
        <v>2.9118746322904121E-2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41531</v>
      </c>
      <c r="F13" s="46">
        <v>42873</v>
      </c>
      <c r="G13" s="11">
        <f t="shared" si="0"/>
        <v>1342</v>
      </c>
      <c r="H13" s="34">
        <f t="shared" si="1"/>
        <v>3.2313211817678322E-2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582501</v>
      </c>
      <c r="F14" s="46">
        <v>592242</v>
      </c>
      <c r="G14" s="11">
        <f t="shared" si="0"/>
        <v>9741</v>
      </c>
      <c r="H14" s="34">
        <f t="shared" si="1"/>
        <v>1.6722718072587073E-2</v>
      </c>
      <c r="I14" s="66"/>
      <c r="J14" s="53"/>
      <c r="L14" s="95"/>
      <c r="M14" s="66"/>
    </row>
    <row r="15" spans="2:15" s="40" customFormat="1" ht="15.6" thickBot="1" x14ac:dyDescent="0.3">
      <c r="B15" s="114" t="s">
        <v>3</v>
      </c>
      <c r="C15" s="114"/>
      <c r="D15" s="115"/>
      <c r="E15" s="67">
        <f>E12+E13+E14</f>
        <v>51499780</v>
      </c>
      <c r="F15" s="67">
        <f>F12+F13+F14</f>
        <v>52992301</v>
      </c>
      <c r="G15" s="67">
        <f>G12+G13+G14</f>
        <v>1492521</v>
      </c>
      <c r="H15" s="38">
        <f t="shared" si="1"/>
        <v>2.8981114094079663E-2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45260</v>
      </c>
      <c r="F19" s="64">
        <f>F11</f>
        <v>45291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29193530</v>
      </c>
      <c r="F20" s="46">
        <v>29712261</v>
      </c>
      <c r="G20" s="11">
        <f>F20-E20</f>
        <v>518731</v>
      </c>
      <c r="H20" s="34">
        <f>F20/E20-1</f>
        <v>1.7768697379179521E-2</v>
      </c>
      <c r="I20" s="53"/>
    </row>
    <row r="21" spans="2:17" ht="15" x14ac:dyDescent="0.25">
      <c r="B21" s="188" t="s">
        <v>1</v>
      </c>
      <c r="C21" s="188"/>
      <c r="D21" s="189"/>
      <c r="E21" s="46">
        <v>28362</v>
      </c>
      <c r="F21" s="46">
        <v>29342</v>
      </c>
      <c r="G21" s="11">
        <f>F21-E21</f>
        <v>980</v>
      </c>
      <c r="H21" s="34">
        <f>F21/E21-1</f>
        <v>3.4553275509484616E-2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488450</v>
      </c>
      <c r="F22" s="46">
        <v>495426</v>
      </c>
      <c r="G22" s="11">
        <f t="shared" ref="G22" si="2">F22-E22</f>
        <v>6976</v>
      </c>
      <c r="H22" s="34">
        <f t="shared" ref="H22:H23" si="3">F22/E22-1</f>
        <v>1.428191217115371E-2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4" t="s">
        <v>3</v>
      </c>
      <c r="C23" s="114"/>
      <c r="D23" s="115"/>
      <c r="E23" s="67">
        <f>E20+E21+E22</f>
        <v>29710342</v>
      </c>
      <c r="F23" s="67">
        <f>F20+F21+F22</f>
        <v>30237029</v>
      </c>
      <c r="G23" s="67">
        <f>G20+G21+G22</f>
        <v>526687</v>
      </c>
      <c r="H23" s="38">
        <f t="shared" si="3"/>
        <v>1.7727396069691759E-2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45260</v>
      </c>
      <c r="F27" s="64">
        <f>F11</f>
        <v>45291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3682575</v>
      </c>
      <c r="F28" s="46">
        <v>3603043</v>
      </c>
      <c r="G28" s="11">
        <f t="shared" ref="G28:G30" si="4">F28-E28</f>
        <v>-79532</v>
      </c>
      <c r="H28" s="34">
        <f t="shared" ref="H28:H31" si="5">F28/E28-1</f>
        <v>-2.1596844599227394E-2</v>
      </c>
      <c r="I28" s="33"/>
    </row>
    <row r="29" spans="2:17" ht="15" x14ac:dyDescent="0.25">
      <c r="B29" s="188" t="s">
        <v>1</v>
      </c>
      <c r="C29" s="188"/>
      <c r="D29" s="189"/>
      <c r="E29" s="46">
        <v>3884</v>
      </c>
      <c r="F29" s="46">
        <v>4209</v>
      </c>
      <c r="G29" s="11">
        <f t="shared" si="4"/>
        <v>325</v>
      </c>
      <c r="H29" s="34">
        <f t="shared" si="5"/>
        <v>8.3676622039134951E-2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127188</v>
      </c>
      <c r="F30" s="46">
        <v>122248</v>
      </c>
      <c r="G30" s="11">
        <f t="shared" si="4"/>
        <v>-4940</v>
      </c>
      <c r="H30" s="34">
        <f t="shared" si="5"/>
        <v>-3.8840142151775336E-2</v>
      </c>
      <c r="I30" s="33"/>
    </row>
    <row r="31" spans="2:17" s="40" customFormat="1" ht="15.6" thickBot="1" x14ac:dyDescent="0.3">
      <c r="B31" s="114" t="s">
        <v>3</v>
      </c>
      <c r="C31" s="114"/>
      <c r="D31" s="115"/>
      <c r="E31" s="67">
        <f>E28+E29+E30</f>
        <v>3813647</v>
      </c>
      <c r="F31" s="67">
        <f>F28+F29+F30</f>
        <v>3729500</v>
      </c>
      <c r="G31" s="67">
        <f>G28+G29+G30</f>
        <v>-84147</v>
      </c>
      <c r="H31" s="38">
        <f t="shared" si="5"/>
        <v>-2.2064706041225124E-2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7" t="s">
        <v>0</v>
      </c>
      <c r="C41" s="177"/>
      <c r="D41" s="17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9" t="s">
        <v>1</v>
      </c>
      <c r="C42" s="179"/>
      <c r="D42" s="18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6" t="s">
        <v>2</v>
      </c>
      <c r="C43" s="166"/>
      <c r="D43" s="16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4" t="s">
        <v>3</v>
      </c>
      <c r="C44" s="164"/>
      <c r="D44" s="16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45137</v>
      </c>
      <c r="D73" s="64">
        <f t="shared" si="6"/>
        <v>45168</v>
      </c>
      <c r="E73" s="64">
        <f t="shared" si="6"/>
        <v>45199</v>
      </c>
      <c r="F73" s="64">
        <f t="shared" si="6"/>
        <v>45229</v>
      </c>
      <c r="G73" s="64">
        <f>EDATE(H73,-1)</f>
        <v>45260</v>
      </c>
      <c r="H73" s="64">
        <f>B3</f>
        <v>45291</v>
      </c>
      <c r="I73"/>
      <c r="J73"/>
    </row>
    <row r="74" spans="2:11" ht="16.5" customHeight="1" x14ac:dyDescent="0.25">
      <c r="B74" s="24" t="s">
        <v>0</v>
      </c>
      <c r="C74" s="48">
        <v>26385059</v>
      </c>
      <c r="D74" s="48">
        <v>26807398</v>
      </c>
      <c r="E74" s="48">
        <v>27497525</v>
      </c>
      <c r="F74" s="48">
        <v>28519066</v>
      </c>
      <c r="G74" s="48">
        <v>29193530</v>
      </c>
      <c r="H74" s="48">
        <v>29712261</v>
      </c>
    </row>
    <row r="75" spans="2:11" ht="16.5" customHeight="1" x14ac:dyDescent="0.25">
      <c r="B75" s="25" t="s">
        <v>1</v>
      </c>
      <c r="C75" s="49">
        <v>24859</v>
      </c>
      <c r="D75" s="49">
        <v>25635</v>
      </c>
      <c r="E75" s="49">
        <v>26512</v>
      </c>
      <c r="F75" s="49">
        <v>27481</v>
      </c>
      <c r="G75" s="49">
        <v>28362</v>
      </c>
      <c r="H75" s="49">
        <v>29342</v>
      </c>
    </row>
    <row r="76" spans="2:11" ht="16.5" customHeight="1" thickBot="1" x14ac:dyDescent="0.3">
      <c r="B76" s="26" t="s">
        <v>2</v>
      </c>
      <c r="C76" s="47">
        <v>457419</v>
      </c>
      <c r="D76" s="47">
        <v>465003</v>
      </c>
      <c r="E76" s="47">
        <v>472852</v>
      </c>
      <c r="F76" s="47">
        <v>479254</v>
      </c>
      <c r="G76" s="47">
        <v>488450</v>
      </c>
      <c r="H76" s="47">
        <v>495426</v>
      </c>
    </row>
    <row r="77" spans="2:11" s="40" customFormat="1" ht="15.6" thickBot="1" x14ac:dyDescent="0.3">
      <c r="B77" s="115" t="s">
        <v>3</v>
      </c>
      <c r="C77" s="50">
        <f>SUM(C74:C76)</f>
        <v>26867337</v>
      </c>
      <c r="D77" s="50">
        <f t="shared" ref="D77:H77" si="7">SUM(D74:D76)</f>
        <v>27298036</v>
      </c>
      <c r="E77" s="50">
        <f t="shared" si="7"/>
        <v>27996889</v>
      </c>
      <c r="F77" s="50">
        <f t="shared" si="7"/>
        <v>29025801</v>
      </c>
      <c r="G77" s="50">
        <f t="shared" si="7"/>
        <v>29710342</v>
      </c>
      <c r="H77" s="50">
        <f t="shared" si="7"/>
        <v>30237029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15AB9-6052-4C7E-9648-FE8CF0E63A30}">
  <dimension ref="B2:Q84"/>
  <sheetViews>
    <sheetView workbookViewId="0">
      <selection activeCell="G20" sqref="G20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45322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45322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45291</v>
      </c>
      <c r="F11" s="64">
        <f>B3</f>
        <v>45322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52357186</v>
      </c>
      <c r="F12" s="46">
        <v>53278554</v>
      </c>
      <c r="G12" s="11">
        <f t="shared" ref="G12:G14" si="0">F12-E12</f>
        <v>921368</v>
      </c>
      <c r="H12" s="34">
        <f t="shared" ref="H12:H15" si="1">F12/E12-1</f>
        <v>1.7597737204593011E-2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42873</v>
      </c>
      <c r="F13" s="46">
        <v>43063</v>
      </c>
      <c r="G13" s="11">
        <f t="shared" si="0"/>
        <v>190</v>
      </c>
      <c r="H13" s="34">
        <f t="shared" si="1"/>
        <v>4.4316936066988166E-3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592242</v>
      </c>
      <c r="F14" s="46">
        <v>599107</v>
      </c>
      <c r="G14" s="11">
        <f t="shared" si="0"/>
        <v>6865</v>
      </c>
      <c r="H14" s="34">
        <f t="shared" si="1"/>
        <v>1.159154534801643E-2</v>
      </c>
      <c r="I14" s="66"/>
      <c r="J14" s="53"/>
      <c r="L14" s="95"/>
      <c r="M14" s="66"/>
    </row>
    <row r="15" spans="2:15" s="40" customFormat="1" ht="15.6" thickBot="1" x14ac:dyDescent="0.3">
      <c r="B15" s="118" t="s">
        <v>3</v>
      </c>
      <c r="C15" s="118"/>
      <c r="D15" s="119"/>
      <c r="E15" s="67">
        <f>E12+E13+E14</f>
        <v>52992301</v>
      </c>
      <c r="F15" s="67">
        <f>F12+F13+F14</f>
        <v>53920724</v>
      </c>
      <c r="G15" s="67">
        <f>G12+G13+G14</f>
        <v>928423</v>
      </c>
      <c r="H15" s="38">
        <f t="shared" si="1"/>
        <v>1.7519960116470612E-2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45291</v>
      </c>
      <c r="F19" s="64">
        <f>F11</f>
        <v>45322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29712261</v>
      </c>
      <c r="F20" s="46">
        <v>30193137</v>
      </c>
      <c r="G20" s="11">
        <f>F20-E20</f>
        <v>480876</v>
      </c>
      <c r="H20" s="34">
        <f>F20/E20-1</f>
        <v>1.6184429720780935E-2</v>
      </c>
      <c r="I20" s="53"/>
    </row>
    <row r="21" spans="2:17" ht="15" x14ac:dyDescent="0.25">
      <c r="B21" s="188" t="s">
        <v>1</v>
      </c>
      <c r="C21" s="188"/>
      <c r="D21" s="189"/>
      <c r="E21" s="46">
        <v>29342</v>
      </c>
      <c r="F21" s="46">
        <v>29495</v>
      </c>
      <c r="G21" s="11">
        <f>F21-E21</f>
        <v>153</v>
      </c>
      <c r="H21" s="34">
        <f>F21/E21-1</f>
        <v>5.2143684820393776E-3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495426</v>
      </c>
      <c r="F22" s="46">
        <v>500923</v>
      </c>
      <c r="G22" s="11">
        <f t="shared" ref="G22" si="2">F22-E22</f>
        <v>5497</v>
      </c>
      <c r="H22" s="34">
        <f t="shared" ref="H22:H23" si="3">F22/E22-1</f>
        <v>1.1095501649085904E-2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8" t="s">
        <v>3</v>
      </c>
      <c r="C23" s="118"/>
      <c r="D23" s="119"/>
      <c r="E23" s="67">
        <f>E20+E21+E22</f>
        <v>30237029</v>
      </c>
      <c r="F23" s="67">
        <f>F20+F21+F22</f>
        <v>30723555</v>
      </c>
      <c r="G23" s="67">
        <f>G20+G21+G22</f>
        <v>486526</v>
      </c>
      <c r="H23" s="38">
        <f t="shared" si="3"/>
        <v>1.6090403590908409E-2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45291</v>
      </c>
      <c r="F27" s="64">
        <f>F11</f>
        <v>45322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3603043</v>
      </c>
      <c r="F28" s="46">
        <v>3744374</v>
      </c>
      <c r="G28" s="11">
        <f t="shared" ref="G28:G30" si="4">F28-E28</f>
        <v>141331</v>
      </c>
      <c r="H28" s="34">
        <f t="shared" ref="H28:H31" si="5">F28/E28-1</f>
        <v>3.9225454705924978E-2</v>
      </c>
      <c r="I28" s="33"/>
    </row>
    <row r="29" spans="2:17" ht="15" x14ac:dyDescent="0.25">
      <c r="B29" s="188" t="s">
        <v>1</v>
      </c>
      <c r="C29" s="188"/>
      <c r="D29" s="189"/>
      <c r="E29" s="46">
        <v>4209</v>
      </c>
      <c r="F29" s="46">
        <v>4073</v>
      </c>
      <c r="G29" s="11">
        <f t="shared" si="4"/>
        <v>-136</v>
      </c>
      <c r="H29" s="34">
        <f t="shared" si="5"/>
        <v>-3.2311712995961028E-2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122248</v>
      </c>
      <c r="F30" s="46">
        <v>134000</v>
      </c>
      <c r="G30" s="11">
        <f t="shared" si="4"/>
        <v>11752</v>
      </c>
      <c r="H30" s="34">
        <f t="shared" si="5"/>
        <v>9.6132452064655372E-2</v>
      </c>
      <c r="I30" s="33"/>
    </row>
    <row r="31" spans="2:17" s="40" customFormat="1" ht="15.6" thickBot="1" x14ac:dyDescent="0.3">
      <c r="B31" s="118" t="s">
        <v>3</v>
      </c>
      <c r="C31" s="118"/>
      <c r="D31" s="119"/>
      <c r="E31" s="67">
        <f>E28+E29+E30</f>
        <v>3729500</v>
      </c>
      <c r="F31" s="67">
        <f>F28+F29+F30</f>
        <v>3882447</v>
      </c>
      <c r="G31" s="67">
        <f>G28+G29+G30</f>
        <v>152947</v>
      </c>
      <c r="H31" s="38">
        <f t="shared" si="5"/>
        <v>4.1010054967153708E-2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7" t="s">
        <v>0</v>
      </c>
      <c r="C41" s="177"/>
      <c r="D41" s="17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9" t="s">
        <v>1</v>
      </c>
      <c r="C42" s="179"/>
      <c r="D42" s="18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6" t="s">
        <v>2</v>
      </c>
      <c r="C43" s="166"/>
      <c r="D43" s="16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4" t="s">
        <v>3</v>
      </c>
      <c r="C44" s="164"/>
      <c r="D44" s="16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45168</v>
      </c>
      <c r="D73" s="64">
        <f t="shared" si="6"/>
        <v>45199</v>
      </c>
      <c r="E73" s="64">
        <f t="shared" si="6"/>
        <v>45229</v>
      </c>
      <c r="F73" s="64">
        <f t="shared" si="6"/>
        <v>45260</v>
      </c>
      <c r="G73" s="64">
        <f>EDATE(H73,-1)</f>
        <v>45291</v>
      </c>
      <c r="H73" s="64">
        <f>B3</f>
        <v>45322</v>
      </c>
      <c r="I73"/>
      <c r="J73"/>
    </row>
    <row r="74" spans="2:11" ht="16.5" customHeight="1" x14ac:dyDescent="0.25">
      <c r="B74" s="24" t="s">
        <v>0</v>
      </c>
      <c r="C74" s="48">
        <v>26807398</v>
      </c>
      <c r="D74" s="48">
        <v>27497525</v>
      </c>
      <c r="E74" s="48">
        <v>28519066</v>
      </c>
      <c r="F74" s="48">
        <v>29193530</v>
      </c>
      <c r="G74" s="48">
        <v>29712261</v>
      </c>
      <c r="H74" s="48">
        <v>30193137</v>
      </c>
    </row>
    <row r="75" spans="2:11" ht="16.5" customHeight="1" x14ac:dyDescent="0.25">
      <c r="B75" s="25" t="s">
        <v>1</v>
      </c>
      <c r="C75" s="49">
        <v>25635</v>
      </c>
      <c r="D75" s="49">
        <v>26512</v>
      </c>
      <c r="E75" s="49">
        <v>27481</v>
      </c>
      <c r="F75" s="49">
        <v>28362</v>
      </c>
      <c r="G75" s="49">
        <v>29342</v>
      </c>
      <c r="H75" s="49">
        <v>29495</v>
      </c>
    </row>
    <row r="76" spans="2:11" ht="16.5" customHeight="1" thickBot="1" x14ac:dyDescent="0.3">
      <c r="B76" s="26" t="s">
        <v>2</v>
      </c>
      <c r="C76" s="47">
        <v>465003</v>
      </c>
      <c r="D76" s="47">
        <v>472852</v>
      </c>
      <c r="E76" s="47">
        <v>479254</v>
      </c>
      <c r="F76" s="47">
        <v>488450</v>
      </c>
      <c r="G76" s="47">
        <v>495426</v>
      </c>
      <c r="H76" s="47">
        <v>500923</v>
      </c>
    </row>
    <row r="77" spans="2:11" s="40" customFormat="1" ht="15.6" thickBot="1" x14ac:dyDescent="0.3">
      <c r="B77" s="119" t="s">
        <v>3</v>
      </c>
      <c r="C77" s="50">
        <f>SUM(C74:C76)</f>
        <v>27298036</v>
      </c>
      <c r="D77" s="50">
        <f t="shared" ref="D77:H77" si="7">SUM(D74:D76)</f>
        <v>27996889</v>
      </c>
      <c r="E77" s="50">
        <f t="shared" si="7"/>
        <v>29025801</v>
      </c>
      <c r="F77" s="50">
        <f t="shared" si="7"/>
        <v>29710342</v>
      </c>
      <c r="G77" s="50">
        <f t="shared" si="7"/>
        <v>30237029</v>
      </c>
      <c r="H77" s="50">
        <f t="shared" si="7"/>
        <v>30723555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6EF6D-5399-4479-96B4-9A13950A16E8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45351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45351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45320</v>
      </c>
      <c r="F11" s="64">
        <f>B3</f>
        <v>45351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53278554</v>
      </c>
      <c r="F12" s="46">
        <v>54305525</v>
      </c>
      <c r="G12" s="11">
        <f t="shared" ref="G12:G14" si="0">F12-E12</f>
        <v>1026971</v>
      </c>
      <c r="H12" s="34">
        <f t="shared" ref="H12:H15" si="1">F12/E12-1</f>
        <v>1.9275504361473406E-2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43063</v>
      </c>
      <c r="F13" s="46">
        <v>44109</v>
      </c>
      <c r="G13" s="11">
        <f t="shared" si="0"/>
        <v>1046</v>
      </c>
      <c r="H13" s="34">
        <f t="shared" si="1"/>
        <v>2.4289993730116421E-2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599107</v>
      </c>
      <c r="F14" s="46">
        <v>605050</v>
      </c>
      <c r="G14" s="11">
        <f t="shared" si="0"/>
        <v>5943</v>
      </c>
      <c r="H14" s="34">
        <f t="shared" si="1"/>
        <v>9.9197639152939221E-3</v>
      </c>
      <c r="I14" s="66"/>
      <c r="J14" s="53"/>
      <c r="L14" s="95"/>
      <c r="M14" s="66"/>
    </row>
    <row r="15" spans="2:15" s="40" customFormat="1" ht="15.6" thickBot="1" x14ac:dyDescent="0.3">
      <c r="B15" s="116" t="s">
        <v>3</v>
      </c>
      <c r="C15" s="116"/>
      <c r="D15" s="117"/>
      <c r="E15" s="67">
        <f>E12+E13+E14</f>
        <v>53920724</v>
      </c>
      <c r="F15" s="67">
        <f>F12+F13+F14</f>
        <v>54954684</v>
      </c>
      <c r="G15" s="67">
        <f>G12+G13+G14</f>
        <v>1033960</v>
      </c>
      <c r="H15" s="38">
        <f t="shared" si="1"/>
        <v>1.9175558547767313E-2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45320</v>
      </c>
      <c r="F19" s="64">
        <f>F11</f>
        <v>45351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30193137</v>
      </c>
      <c r="F20" s="46">
        <v>30736625</v>
      </c>
      <c r="G20" s="11">
        <f>F20-E20</f>
        <v>543488</v>
      </c>
      <c r="H20" s="34">
        <f>F20/E20-1</f>
        <v>1.8000382007341553E-2</v>
      </c>
      <c r="I20" s="53"/>
    </row>
    <row r="21" spans="2:17" ht="15" x14ac:dyDescent="0.25">
      <c r="B21" s="188" t="s">
        <v>1</v>
      </c>
      <c r="C21" s="188"/>
      <c r="D21" s="189"/>
      <c r="E21" s="46">
        <v>29495</v>
      </c>
      <c r="F21" s="46">
        <v>30326</v>
      </c>
      <c r="G21" s="11">
        <f>F21-E21</f>
        <v>831</v>
      </c>
      <c r="H21" s="34">
        <f>F21/E21-1</f>
        <v>2.8174266824885663E-2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500923</v>
      </c>
      <c r="F22" s="46">
        <v>505814</v>
      </c>
      <c r="G22" s="11">
        <f t="shared" ref="G22" si="2">F22-E22</f>
        <v>4891</v>
      </c>
      <c r="H22" s="34">
        <f t="shared" ref="H22:H23" si="3">F22/E22-1</f>
        <v>9.7639757008562977E-3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16" t="s">
        <v>3</v>
      </c>
      <c r="C23" s="116"/>
      <c r="D23" s="117"/>
      <c r="E23" s="67">
        <f>E20+E21+E22</f>
        <v>30723555</v>
      </c>
      <c r="F23" s="67">
        <f>F20+F21+F22</f>
        <v>31272765</v>
      </c>
      <c r="G23" s="67">
        <f>G20+G21+G22</f>
        <v>549210</v>
      </c>
      <c r="H23" s="38">
        <f t="shared" si="3"/>
        <v>1.7875861045377084E-2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45320</v>
      </c>
      <c r="F27" s="64">
        <f>F11</f>
        <v>45351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3744374</v>
      </c>
      <c r="F28" s="46">
        <v>4069537</v>
      </c>
      <c r="G28" s="11">
        <f t="shared" ref="G28:G30" si="4">F28-E28</f>
        <v>325163</v>
      </c>
      <c r="H28" s="34">
        <f t="shared" ref="H28:H31" si="5">F28/E28-1</f>
        <v>8.6840417116452517E-2</v>
      </c>
      <c r="I28" s="33"/>
    </row>
    <row r="29" spans="2:17" ht="15" x14ac:dyDescent="0.25">
      <c r="B29" s="188" t="s">
        <v>1</v>
      </c>
      <c r="C29" s="188"/>
      <c r="D29" s="189"/>
      <c r="E29" s="46">
        <v>4073</v>
      </c>
      <c r="F29" s="46">
        <v>4495</v>
      </c>
      <c r="G29" s="11">
        <f t="shared" si="4"/>
        <v>422</v>
      </c>
      <c r="H29" s="34">
        <f t="shared" si="5"/>
        <v>0.10360913331696531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134000</v>
      </c>
      <c r="F30" s="46">
        <v>183954</v>
      </c>
      <c r="G30" s="11">
        <f t="shared" si="4"/>
        <v>49954</v>
      </c>
      <c r="H30" s="34">
        <f t="shared" si="5"/>
        <v>0.37279104477611935</v>
      </c>
      <c r="I30" s="33"/>
    </row>
    <row r="31" spans="2:17" s="40" customFormat="1" ht="15.6" thickBot="1" x14ac:dyDescent="0.3">
      <c r="B31" s="116" t="s">
        <v>3</v>
      </c>
      <c r="C31" s="116"/>
      <c r="D31" s="117"/>
      <c r="E31" s="67">
        <f>E28+E29+E30</f>
        <v>3882447</v>
      </c>
      <c r="F31" s="67">
        <f>F28+F29+F30</f>
        <v>4257986</v>
      </c>
      <c r="G31" s="67">
        <f>G28+G29+G30</f>
        <v>375539</v>
      </c>
      <c r="H31" s="38">
        <f t="shared" si="5"/>
        <v>9.6727398983166957E-2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7" t="s">
        <v>0</v>
      </c>
      <c r="C41" s="177"/>
      <c r="D41" s="17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9" t="s">
        <v>1</v>
      </c>
      <c r="C42" s="179"/>
      <c r="D42" s="18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6" t="s">
        <v>2</v>
      </c>
      <c r="C43" s="166"/>
      <c r="D43" s="16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4" t="s">
        <v>3</v>
      </c>
      <c r="C44" s="164"/>
      <c r="D44" s="16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45198</v>
      </c>
      <c r="D73" s="64">
        <f t="shared" si="6"/>
        <v>45228</v>
      </c>
      <c r="E73" s="64">
        <f t="shared" si="6"/>
        <v>45259</v>
      </c>
      <c r="F73" s="64">
        <f t="shared" si="6"/>
        <v>45289</v>
      </c>
      <c r="G73" s="64">
        <f>EDATE(H73,-1)</f>
        <v>45320</v>
      </c>
      <c r="H73" s="64">
        <f>B3</f>
        <v>45351</v>
      </c>
      <c r="I73"/>
      <c r="J73"/>
    </row>
    <row r="74" spans="2:11" ht="16.5" customHeight="1" x14ac:dyDescent="0.25">
      <c r="B74" s="24" t="s">
        <v>0</v>
      </c>
      <c r="C74" s="48">
        <v>27497525</v>
      </c>
      <c r="D74" s="48">
        <v>28519066</v>
      </c>
      <c r="E74" s="48">
        <v>29193530</v>
      </c>
      <c r="F74" s="48">
        <v>29712261</v>
      </c>
      <c r="G74" s="48">
        <v>30193137</v>
      </c>
      <c r="H74" s="48">
        <v>30736625</v>
      </c>
    </row>
    <row r="75" spans="2:11" ht="16.5" customHeight="1" x14ac:dyDescent="0.25">
      <c r="B75" s="25" t="s">
        <v>1</v>
      </c>
      <c r="C75" s="49">
        <v>26512</v>
      </c>
      <c r="D75" s="49">
        <v>27481</v>
      </c>
      <c r="E75" s="49">
        <v>28362</v>
      </c>
      <c r="F75" s="49">
        <v>29342</v>
      </c>
      <c r="G75" s="49">
        <v>29495</v>
      </c>
      <c r="H75" s="49">
        <v>30326</v>
      </c>
    </row>
    <row r="76" spans="2:11" ht="16.5" customHeight="1" thickBot="1" x14ac:dyDescent="0.3">
      <c r="B76" s="26" t="s">
        <v>2</v>
      </c>
      <c r="C76" s="47">
        <v>472852</v>
      </c>
      <c r="D76" s="47">
        <v>479254</v>
      </c>
      <c r="E76" s="47">
        <v>488450</v>
      </c>
      <c r="F76" s="47">
        <v>495426</v>
      </c>
      <c r="G76" s="47">
        <v>500923</v>
      </c>
      <c r="H76" s="47">
        <v>505814</v>
      </c>
    </row>
    <row r="77" spans="2:11" s="40" customFormat="1" ht="15.6" thickBot="1" x14ac:dyDescent="0.3">
      <c r="B77" s="117" t="s">
        <v>3</v>
      </c>
      <c r="C77" s="50">
        <f>SUM(C74:C76)</f>
        <v>27996889</v>
      </c>
      <c r="D77" s="50">
        <f t="shared" ref="D77:H77" si="7">SUM(D74:D76)</f>
        <v>29025801</v>
      </c>
      <c r="E77" s="50">
        <f t="shared" si="7"/>
        <v>29710342</v>
      </c>
      <c r="F77" s="50">
        <f t="shared" si="7"/>
        <v>30237029</v>
      </c>
      <c r="G77" s="50">
        <f t="shared" si="7"/>
        <v>30723555</v>
      </c>
      <c r="H77" s="50">
        <f t="shared" si="7"/>
        <v>31272765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7C436-7726-4EDC-B914-C6D6E075008F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45382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45382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45351</v>
      </c>
      <c r="F11" s="64">
        <f>B3</f>
        <v>45382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54305525</v>
      </c>
      <c r="F12" s="46">
        <v>55092092</v>
      </c>
      <c r="G12" s="11">
        <f t="shared" ref="G12:G14" si="0">F12-E12</f>
        <v>786567</v>
      </c>
      <c r="H12" s="34">
        <f t="shared" ref="H12:H15" si="1">F12/E12-1</f>
        <v>1.4484106359343718E-2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44109</v>
      </c>
      <c r="F13" s="46">
        <v>44766</v>
      </c>
      <c r="G13" s="11">
        <f t="shared" si="0"/>
        <v>657</v>
      </c>
      <c r="H13" s="34">
        <f t="shared" si="1"/>
        <v>1.4894919404203177E-2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605050</v>
      </c>
      <c r="F14" s="46">
        <v>615178</v>
      </c>
      <c r="G14" s="11">
        <f t="shared" si="0"/>
        <v>10128</v>
      </c>
      <c r="H14" s="34">
        <f t="shared" si="1"/>
        <v>1.6739112470043782E-2</v>
      </c>
      <c r="I14" s="66"/>
      <c r="J14" s="53"/>
      <c r="L14" s="95"/>
      <c r="M14" s="66"/>
    </row>
    <row r="15" spans="2:15" s="40" customFormat="1" ht="15.6" thickBot="1" x14ac:dyDescent="0.3">
      <c r="B15" s="120" t="s">
        <v>3</v>
      </c>
      <c r="C15" s="120"/>
      <c r="D15" s="121"/>
      <c r="E15" s="67">
        <f>E12+E13+E14</f>
        <v>54954684</v>
      </c>
      <c r="F15" s="67">
        <f>F12+F13+F14</f>
        <v>55752036</v>
      </c>
      <c r="G15" s="67">
        <f>G12+G13+G14</f>
        <v>797352</v>
      </c>
      <c r="H15" s="38">
        <f t="shared" si="1"/>
        <v>1.4509263668953221E-2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45351</v>
      </c>
      <c r="F19" s="64">
        <f>F11</f>
        <v>45382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30736625</v>
      </c>
      <c r="F20" s="46">
        <v>31136186</v>
      </c>
      <c r="G20" s="11">
        <f>F20-E20</f>
        <v>399561</v>
      </c>
      <c r="H20" s="34">
        <f>F20/E20-1</f>
        <v>1.2999507916044761E-2</v>
      </c>
      <c r="I20" s="53"/>
    </row>
    <row r="21" spans="2:17" ht="15" x14ac:dyDescent="0.25">
      <c r="B21" s="188" t="s">
        <v>1</v>
      </c>
      <c r="C21" s="188"/>
      <c r="D21" s="189"/>
      <c r="E21" s="46">
        <v>30326</v>
      </c>
      <c r="F21" s="46">
        <v>30943</v>
      </c>
      <c r="G21" s="11">
        <f>F21-E21</f>
        <v>617</v>
      </c>
      <c r="H21" s="34">
        <f>F21/E21-1</f>
        <v>2.0345578051836677E-2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505814</v>
      </c>
      <c r="F22" s="46">
        <v>512760</v>
      </c>
      <c r="G22" s="11">
        <f t="shared" ref="G22" si="2">F22-E22</f>
        <v>6946</v>
      </c>
      <c r="H22" s="34">
        <f t="shared" ref="H22:H23" si="3">F22/E22-1</f>
        <v>1.3732320576338441E-2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20" t="s">
        <v>3</v>
      </c>
      <c r="C23" s="120"/>
      <c r="D23" s="121"/>
      <c r="E23" s="67">
        <f>E20+E21+E22</f>
        <v>31272765</v>
      </c>
      <c r="F23" s="67">
        <f>F20+F21+F22</f>
        <v>31679889</v>
      </c>
      <c r="G23" s="67">
        <f>G20+G21+G22</f>
        <v>407124</v>
      </c>
      <c r="H23" s="38">
        <f t="shared" si="3"/>
        <v>1.3018484294561095E-2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45351</v>
      </c>
      <c r="F27" s="64">
        <f>F11</f>
        <v>45382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4069537</v>
      </c>
      <c r="F28" s="46">
        <v>3925576</v>
      </c>
      <c r="G28" s="11">
        <f t="shared" ref="G28:G30" si="4">F28-E28</f>
        <v>-143961</v>
      </c>
      <c r="H28" s="34">
        <f t="shared" ref="H28:H31" si="5">F28/E28-1</f>
        <v>-3.5375277334989241E-2</v>
      </c>
      <c r="I28" s="33"/>
    </row>
    <row r="29" spans="2:17" ht="15" x14ac:dyDescent="0.25">
      <c r="B29" s="188" t="s">
        <v>1</v>
      </c>
      <c r="C29" s="188"/>
      <c r="D29" s="189"/>
      <c r="E29" s="46">
        <v>4495</v>
      </c>
      <c r="F29" s="46">
        <v>4798</v>
      </c>
      <c r="G29" s="11">
        <f t="shared" si="4"/>
        <v>303</v>
      </c>
      <c r="H29" s="34">
        <f t="shared" si="5"/>
        <v>6.7408231368186966E-2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183954</v>
      </c>
      <c r="F30" s="46">
        <v>137818</v>
      </c>
      <c r="G30" s="11">
        <f t="shared" si="4"/>
        <v>-46136</v>
      </c>
      <c r="H30" s="34">
        <f t="shared" si="5"/>
        <v>-0.25080183089250574</v>
      </c>
      <c r="I30" s="33"/>
    </row>
    <row r="31" spans="2:17" s="40" customFormat="1" ht="15.6" thickBot="1" x14ac:dyDescent="0.3">
      <c r="B31" s="120" t="s">
        <v>3</v>
      </c>
      <c r="C31" s="120"/>
      <c r="D31" s="121"/>
      <c r="E31" s="67">
        <f>E28+E29+E30</f>
        <v>4257986</v>
      </c>
      <c r="F31" s="67">
        <f>F28+F29+F30</f>
        <v>4068192</v>
      </c>
      <c r="G31" s="67">
        <f>G28+G29+G30</f>
        <v>-189794</v>
      </c>
      <c r="H31" s="38">
        <f t="shared" si="5"/>
        <v>-4.4573655244521726E-2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7" t="s">
        <v>0</v>
      </c>
      <c r="C41" s="177"/>
      <c r="D41" s="17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9" t="s">
        <v>1</v>
      </c>
      <c r="C42" s="179"/>
      <c r="D42" s="18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6" t="s">
        <v>2</v>
      </c>
      <c r="C43" s="166"/>
      <c r="D43" s="16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4" t="s">
        <v>3</v>
      </c>
      <c r="C44" s="164"/>
      <c r="D44" s="16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45228</v>
      </c>
      <c r="D73" s="64">
        <f t="shared" si="6"/>
        <v>45259</v>
      </c>
      <c r="E73" s="64">
        <f t="shared" si="6"/>
        <v>45289</v>
      </c>
      <c r="F73" s="64">
        <f t="shared" si="6"/>
        <v>45320</v>
      </c>
      <c r="G73" s="64">
        <f>EDATE(H73,-1)</f>
        <v>45351</v>
      </c>
      <c r="H73" s="64">
        <f>B3</f>
        <v>45382</v>
      </c>
      <c r="I73"/>
      <c r="J73"/>
    </row>
    <row r="74" spans="2:11" ht="16.5" customHeight="1" x14ac:dyDescent="0.25">
      <c r="B74" s="24" t="s">
        <v>0</v>
      </c>
      <c r="C74" s="48">
        <v>28519066</v>
      </c>
      <c r="D74" s="48">
        <v>29193530</v>
      </c>
      <c r="E74" s="48">
        <v>29712261</v>
      </c>
      <c r="F74" s="48">
        <v>30193137</v>
      </c>
      <c r="G74" s="48">
        <v>30736625</v>
      </c>
      <c r="H74" s="48">
        <v>31136186</v>
      </c>
    </row>
    <row r="75" spans="2:11" ht="16.5" customHeight="1" x14ac:dyDescent="0.25">
      <c r="B75" s="25" t="s">
        <v>1</v>
      </c>
      <c r="C75" s="49">
        <v>27481</v>
      </c>
      <c r="D75" s="49">
        <v>28362</v>
      </c>
      <c r="E75" s="49">
        <v>29342</v>
      </c>
      <c r="F75" s="49">
        <v>29495</v>
      </c>
      <c r="G75" s="49">
        <v>30326</v>
      </c>
      <c r="H75" s="49">
        <v>30943</v>
      </c>
    </row>
    <row r="76" spans="2:11" ht="16.5" customHeight="1" thickBot="1" x14ac:dyDescent="0.3">
      <c r="B76" s="26" t="s">
        <v>2</v>
      </c>
      <c r="C76" s="47">
        <v>479254</v>
      </c>
      <c r="D76" s="47">
        <v>488450</v>
      </c>
      <c r="E76" s="47">
        <v>495426</v>
      </c>
      <c r="F76" s="47">
        <v>500923</v>
      </c>
      <c r="G76" s="47">
        <v>505814</v>
      </c>
      <c r="H76" s="47">
        <v>512760</v>
      </c>
    </row>
    <row r="77" spans="2:11" s="40" customFormat="1" ht="15.6" thickBot="1" x14ac:dyDescent="0.3">
      <c r="B77" s="121" t="s">
        <v>3</v>
      </c>
      <c r="C77" s="50">
        <f>SUM(C74:C76)</f>
        <v>29025801</v>
      </c>
      <c r="D77" s="50">
        <f t="shared" ref="D77:H77" si="7">SUM(D74:D76)</f>
        <v>29710342</v>
      </c>
      <c r="E77" s="50">
        <f t="shared" si="7"/>
        <v>30237029</v>
      </c>
      <c r="F77" s="50">
        <f t="shared" si="7"/>
        <v>30723555</v>
      </c>
      <c r="G77" s="50">
        <f t="shared" si="7"/>
        <v>31272765</v>
      </c>
      <c r="H77" s="50">
        <f t="shared" si="7"/>
        <v>31679889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133E-6358-4251-BFDE-94FD3BCDFBB1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45412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45412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45381</v>
      </c>
      <c r="F11" s="64">
        <f>B3</f>
        <v>45412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55092092</v>
      </c>
      <c r="F12" s="46">
        <v>55976357</v>
      </c>
      <c r="G12" s="11">
        <f t="shared" ref="G12:G14" si="0">F12-E12</f>
        <v>884265</v>
      </c>
      <c r="H12" s="34">
        <f t="shared" ref="H12:H15" si="1">F12/E12-1</f>
        <v>1.6050670212341966E-2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44766</v>
      </c>
      <c r="F13" s="46">
        <v>45897</v>
      </c>
      <c r="G13" s="11">
        <f t="shared" si="0"/>
        <v>1131</v>
      </c>
      <c r="H13" s="34">
        <f t="shared" si="1"/>
        <v>2.5264709824420306E-2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615178</v>
      </c>
      <c r="F14" s="46">
        <v>621986</v>
      </c>
      <c r="G14" s="11">
        <f t="shared" si="0"/>
        <v>6808</v>
      </c>
      <c r="H14" s="34">
        <f t="shared" si="1"/>
        <v>1.1066715649779457E-2</v>
      </c>
      <c r="I14" s="66"/>
      <c r="J14" s="53"/>
      <c r="L14" s="95"/>
      <c r="M14" s="66"/>
    </row>
    <row r="15" spans="2:15" s="40" customFormat="1" ht="15.6" thickBot="1" x14ac:dyDescent="0.3">
      <c r="B15" s="122" t="s">
        <v>3</v>
      </c>
      <c r="C15" s="122"/>
      <c r="D15" s="123"/>
      <c r="E15" s="67">
        <f>E12+E13+E14</f>
        <v>55752036</v>
      </c>
      <c r="F15" s="67">
        <f>F12+F13+F14</f>
        <v>56644240</v>
      </c>
      <c r="G15" s="67">
        <f>G12+G13+G14</f>
        <v>892204</v>
      </c>
      <c r="H15" s="38">
        <f t="shared" si="1"/>
        <v>1.6003074757664493E-2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45381</v>
      </c>
      <c r="F19" s="64">
        <f>F11</f>
        <v>45412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31136186</v>
      </c>
      <c r="F20" s="46">
        <v>31575500</v>
      </c>
      <c r="G20" s="11">
        <f>F20-E20</f>
        <v>439314</v>
      </c>
      <c r="H20" s="34">
        <f>F20/E20-1</f>
        <v>1.4109435240398316E-2</v>
      </c>
      <c r="I20" s="53"/>
    </row>
    <row r="21" spans="2:17" ht="15" x14ac:dyDescent="0.25">
      <c r="B21" s="188" t="s">
        <v>1</v>
      </c>
      <c r="C21" s="188"/>
      <c r="D21" s="189"/>
      <c r="E21" s="46">
        <v>30943</v>
      </c>
      <c r="F21" s="46">
        <v>31792</v>
      </c>
      <c r="G21" s="11">
        <f>F21-E21</f>
        <v>849</v>
      </c>
      <c r="H21" s="34">
        <f>F21/E21-1</f>
        <v>2.7437546456387629E-2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512760</v>
      </c>
      <c r="F22" s="46">
        <v>517236</v>
      </c>
      <c r="G22" s="11">
        <f t="shared" ref="G22" si="2">F22-E22</f>
        <v>4476</v>
      </c>
      <c r="H22" s="34">
        <f t="shared" ref="H22:H23" si="3">F22/E22-1</f>
        <v>8.7292300491457198E-3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22" t="s">
        <v>3</v>
      </c>
      <c r="C23" s="122"/>
      <c r="D23" s="123"/>
      <c r="E23" s="67">
        <f>E20+E21+E22</f>
        <v>31679889</v>
      </c>
      <c r="F23" s="67">
        <f>F20+F21+F22</f>
        <v>32124528</v>
      </c>
      <c r="G23" s="67">
        <f>G20+G21+G22</f>
        <v>444639</v>
      </c>
      <c r="H23" s="38">
        <f t="shared" si="3"/>
        <v>1.4035371146660314E-2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45381</v>
      </c>
      <c r="F27" s="64">
        <f>F11</f>
        <v>45412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3925576</v>
      </c>
      <c r="F28" s="46">
        <v>3979700</v>
      </c>
      <c r="G28" s="11">
        <f t="shared" ref="G28:G30" si="4">F28-E28</f>
        <v>54124</v>
      </c>
      <c r="H28" s="34">
        <f t="shared" ref="H28:H31" si="5">F28/E28-1</f>
        <v>1.3787530798028191E-2</v>
      </c>
      <c r="I28" s="33"/>
    </row>
    <row r="29" spans="2:17" ht="15" x14ac:dyDescent="0.25">
      <c r="B29" s="188" t="s">
        <v>1</v>
      </c>
      <c r="C29" s="188"/>
      <c r="D29" s="189"/>
      <c r="E29" s="46">
        <v>4798</v>
      </c>
      <c r="F29" s="46">
        <v>5093</v>
      </c>
      <c r="G29" s="11">
        <f t="shared" si="4"/>
        <v>295</v>
      </c>
      <c r="H29" s="34">
        <f t="shared" si="5"/>
        <v>6.1483951646519319E-2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137818</v>
      </c>
      <c r="F30" s="46">
        <v>145875</v>
      </c>
      <c r="G30" s="11">
        <f t="shared" si="4"/>
        <v>8057</v>
      </c>
      <c r="H30" s="34">
        <f t="shared" si="5"/>
        <v>5.8461158919734801E-2</v>
      </c>
      <c r="I30" s="33"/>
    </row>
    <row r="31" spans="2:17" s="40" customFormat="1" ht="15.6" thickBot="1" x14ac:dyDescent="0.3">
      <c r="B31" s="122" t="s">
        <v>3</v>
      </c>
      <c r="C31" s="122"/>
      <c r="D31" s="123"/>
      <c r="E31" s="67">
        <f>E28+E29+E30</f>
        <v>4068192</v>
      </c>
      <c r="F31" s="67">
        <f>F28+F29+F30</f>
        <v>4130668</v>
      </c>
      <c r="G31" s="67">
        <f>G28+G29+G30</f>
        <v>62476</v>
      </c>
      <c r="H31" s="38">
        <f t="shared" si="5"/>
        <v>1.5357190614405658E-2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7" t="s">
        <v>0</v>
      </c>
      <c r="C41" s="177"/>
      <c r="D41" s="17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9" t="s">
        <v>1</v>
      </c>
      <c r="C42" s="179"/>
      <c r="D42" s="18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6" t="s">
        <v>2</v>
      </c>
      <c r="C43" s="166"/>
      <c r="D43" s="16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4" t="s">
        <v>3</v>
      </c>
      <c r="C44" s="164"/>
      <c r="D44" s="16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45259</v>
      </c>
      <c r="D73" s="64">
        <f t="shared" si="6"/>
        <v>45289</v>
      </c>
      <c r="E73" s="64">
        <f t="shared" si="6"/>
        <v>45320</v>
      </c>
      <c r="F73" s="64">
        <f t="shared" si="6"/>
        <v>45351</v>
      </c>
      <c r="G73" s="64">
        <f>EDATE(H73,-1)</f>
        <v>45381</v>
      </c>
      <c r="H73" s="64">
        <f>B3</f>
        <v>45412</v>
      </c>
      <c r="I73"/>
      <c r="J73"/>
    </row>
    <row r="74" spans="2:11" ht="16.5" customHeight="1" x14ac:dyDescent="0.25">
      <c r="B74" s="24" t="s">
        <v>0</v>
      </c>
      <c r="C74" s="48">
        <v>29193530</v>
      </c>
      <c r="D74" s="48">
        <v>29712261</v>
      </c>
      <c r="E74" s="48">
        <v>30193137</v>
      </c>
      <c r="F74" s="48">
        <v>30736625</v>
      </c>
      <c r="G74" s="48">
        <v>31136186</v>
      </c>
      <c r="H74" s="48">
        <v>31575500</v>
      </c>
    </row>
    <row r="75" spans="2:11" ht="16.5" customHeight="1" x14ac:dyDescent="0.25">
      <c r="B75" s="25" t="s">
        <v>1</v>
      </c>
      <c r="C75" s="49">
        <v>28362</v>
      </c>
      <c r="D75" s="49">
        <v>29342</v>
      </c>
      <c r="E75" s="49">
        <v>29495</v>
      </c>
      <c r="F75" s="49">
        <v>30326</v>
      </c>
      <c r="G75" s="49">
        <v>30943</v>
      </c>
      <c r="H75" s="49">
        <v>31792</v>
      </c>
    </row>
    <row r="76" spans="2:11" ht="16.5" customHeight="1" thickBot="1" x14ac:dyDescent="0.3">
      <c r="B76" s="26" t="s">
        <v>2</v>
      </c>
      <c r="C76" s="47">
        <v>488450</v>
      </c>
      <c r="D76" s="47">
        <v>495426</v>
      </c>
      <c r="E76" s="47">
        <v>500923</v>
      </c>
      <c r="F76" s="47">
        <v>505814</v>
      </c>
      <c r="G76" s="47">
        <v>512760</v>
      </c>
      <c r="H76" s="47">
        <v>517236</v>
      </c>
    </row>
    <row r="77" spans="2:11" s="40" customFormat="1" ht="15.6" thickBot="1" x14ac:dyDescent="0.3">
      <c r="B77" s="123" t="s">
        <v>3</v>
      </c>
      <c r="C77" s="50">
        <f>SUM(C74:C76)</f>
        <v>29710342</v>
      </c>
      <c r="D77" s="50">
        <f t="shared" ref="D77:H77" si="7">SUM(D74:D76)</f>
        <v>30237029</v>
      </c>
      <c r="E77" s="50">
        <f t="shared" si="7"/>
        <v>30723555</v>
      </c>
      <c r="F77" s="50">
        <f t="shared" si="7"/>
        <v>31272765</v>
      </c>
      <c r="G77" s="50">
        <f t="shared" si="7"/>
        <v>31679889</v>
      </c>
      <c r="H77" s="50">
        <f t="shared" si="7"/>
        <v>32124528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B92C-7857-4C34-A0C0-57F02A180281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45443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45443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45412</v>
      </c>
      <c r="F11" s="64">
        <f>B3</f>
        <v>45443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55976357</v>
      </c>
      <c r="F12" s="46">
        <v>56767241</v>
      </c>
      <c r="G12" s="11">
        <f t="shared" ref="G12:G14" si="0">F12-E12</f>
        <v>790884</v>
      </c>
      <c r="H12" s="34">
        <f t="shared" ref="H12:H15" si="1">F12/E12-1</f>
        <v>1.4128893739905335E-2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45897</v>
      </c>
      <c r="F13" s="46">
        <v>46017</v>
      </c>
      <c r="G13" s="11">
        <f t="shared" si="0"/>
        <v>120</v>
      </c>
      <c r="H13" s="34">
        <f t="shared" si="1"/>
        <v>2.6145499705862996E-3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621986</v>
      </c>
      <c r="F14" s="46">
        <v>629746</v>
      </c>
      <c r="G14" s="11">
        <f t="shared" si="0"/>
        <v>7760</v>
      </c>
      <c r="H14" s="34">
        <f t="shared" si="1"/>
        <v>1.2476165058377564E-2</v>
      </c>
      <c r="I14" s="66"/>
      <c r="J14" s="53"/>
      <c r="L14" s="95"/>
      <c r="M14" s="66"/>
    </row>
    <row r="15" spans="2:15" s="40" customFormat="1" ht="15.6" thickBot="1" x14ac:dyDescent="0.3">
      <c r="B15" s="124" t="s">
        <v>3</v>
      </c>
      <c r="C15" s="124"/>
      <c r="D15" s="125"/>
      <c r="E15" s="67">
        <f>E12+E13+E14</f>
        <v>56644240</v>
      </c>
      <c r="F15" s="67">
        <f>F12+F13+F14</f>
        <v>57443004</v>
      </c>
      <c r="G15" s="67">
        <f>G12+G13+G14</f>
        <v>798764</v>
      </c>
      <c r="H15" s="38">
        <f t="shared" si="1"/>
        <v>1.4101416136927503E-2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45412</v>
      </c>
      <c r="F19" s="64">
        <f>F11</f>
        <v>45443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31575500</v>
      </c>
      <c r="F20" s="46">
        <v>31948947</v>
      </c>
      <c r="G20" s="11">
        <f>F20-E20</f>
        <v>373447</v>
      </c>
      <c r="H20" s="34">
        <f>F20/E20-1</f>
        <v>1.1827112793146632E-2</v>
      </c>
      <c r="I20" s="53"/>
    </row>
    <row r="21" spans="2:17" ht="15" x14ac:dyDescent="0.25">
      <c r="B21" s="188" t="s">
        <v>1</v>
      </c>
      <c r="C21" s="188"/>
      <c r="D21" s="189"/>
      <c r="E21" s="46">
        <v>31792</v>
      </c>
      <c r="F21" s="46">
        <v>32094</v>
      </c>
      <c r="G21" s="11">
        <f>F21-E21</f>
        <v>302</v>
      </c>
      <c r="H21" s="34">
        <f>F21/E21-1</f>
        <v>9.4992450931052907E-3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517236</v>
      </c>
      <c r="F22" s="46">
        <v>523914</v>
      </c>
      <c r="G22" s="11">
        <f t="shared" ref="G22" si="2">F22-E22</f>
        <v>6678</v>
      </c>
      <c r="H22" s="34">
        <f t="shared" ref="H22:H23" si="3">F22/E22-1</f>
        <v>1.2910934273716368E-2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24" t="s">
        <v>3</v>
      </c>
      <c r="C23" s="124"/>
      <c r="D23" s="125"/>
      <c r="E23" s="67">
        <f>E20+E21+E22</f>
        <v>32124528</v>
      </c>
      <c r="F23" s="67">
        <f>F20+F21+F22</f>
        <v>32504955</v>
      </c>
      <c r="G23" s="67">
        <f>G20+G21+G22</f>
        <v>380427</v>
      </c>
      <c r="H23" s="38">
        <f t="shared" si="3"/>
        <v>1.1842259596779092E-2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45412</v>
      </c>
      <c r="F27" s="64">
        <f>F11</f>
        <v>45443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3979700</v>
      </c>
      <c r="F28" s="46">
        <v>3821481</v>
      </c>
      <c r="G28" s="11">
        <f t="shared" ref="G28:G30" si="4">F28-E28</f>
        <v>-158219</v>
      </c>
      <c r="H28" s="34">
        <f t="shared" ref="H28:H31" si="5">F28/E28-1</f>
        <v>-3.9756514310123836E-2</v>
      </c>
      <c r="I28" s="33"/>
    </row>
    <row r="29" spans="2:17" ht="15" x14ac:dyDescent="0.25">
      <c r="B29" s="188" t="s">
        <v>1</v>
      </c>
      <c r="C29" s="188"/>
      <c r="D29" s="189"/>
      <c r="E29" s="46">
        <v>5093</v>
      </c>
      <c r="F29" s="46">
        <v>5139</v>
      </c>
      <c r="G29" s="11">
        <f t="shared" si="4"/>
        <v>46</v>
      </c>
      <c r="H29" s="34">
        <f t="shared" si="5"/>
        <v>9.0320047123502167E-3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145875</v>
      </c>
      <c r="F30" s="46">
        <v>139897</v>
      </c>
      <c r="G30" s="11">
        <f t="shared" si="4"/>
        <v>-5978</v>
      </c>
      <c r="H30" s="34">
        <f t="shared" si="5"/>
        <v>-4.0980291345329878E-2</v>
      </c>
      <c r="I30" s="33"/>
    </row>
    <row r="31" spans="2:17" s="40" customFormat="1" ht="15.6" thickBot="1" x14ac:dyDescent="0.3">
      <c r="B31" s="124" t="s">
        <v>3</v>
      </c>
      <c r="C31" s="124"/>
      <c r="D31" s="125"/>
      <c r="E31" s="67">
        <f>E28+E29+E30</f>
        <v>4130668</v>
      </c>
      <c r="F31" s="67">
        <f>F28+F29+F30</f>
        <v>3966517</v>
      </c>
      <c r="G31" s="67">
        <f>G28+G29+G30</f>
        <v>-164151</v>
      </c>
      <c r="H31" s="38">
        <f t="shared" si="5"/>
        <v>-3.9739577230607726E-2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7" t="s">
        <v>0</v>
      </c>
      <c r="C41" s="177"/>
      <c r="D41" s="17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9" t="s">
        <v>1</v>
      </c>
      <c r="C42" s="179"/>
      <c r="D42" s="18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6" t="s">
        <v>2</v>
      </c>
      <c r="C43" s="166"/>
      <c r="D43" s="16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4" t="s">
        <v>3</v>
      </c>
      <c r="C44" s="164"/>
      <c r="D44" s="16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45289</v>
      </c>
      <c r="D73" s="64">
        <f t="shared" si="6"/>
        <v>45320</v>
      </c>
      <c r="E73" s="64">
        <f t="shared" si="6"/>
        <v>45351</v>
      </c>
      <c r="F73" s="64">
        <f t="shared" si="6"/>
        <v>45381</v>
      </c>
      <c r="G73" s="64">
        <f>EDATE(H73,-1)</f>
        <v>45412</v>
      </c>
      <c r="H73" s="64">
        <f>B3</f>
        <v>45443</v>
      </c>
      <c r="I73"/>
      <c r="J73"/>
    </row>
    <row r="74" spans="2:11" ht="16.5" customHeight="1" x14ac:dyDescent="0.25">
      <c r="B74" s="24" t="s">
        <v>0</v>
      </c>
      <c r="C74" s="48">
        <v>29712261</v>
      </c>
      <c r="D74" s="48">
        <v>30193137</v>
      </c>
      <c r="E74" s="48">
        <v>30736625</v>
      </c>
      <c r="F74" s="48">
        <v>31136186</v>
      </c>
      <c r="G74" s="48">
        <v>31575500</v>
      </c>
      <c r="H74" s="48">
        <v>3821481</v>
      </c>
    </row>
    <row r="75" spans="2:11" ht="16.5" customHeight="1" x14ac:dyDescent="0.25">
      <c r="B75" s="25" t="s">
        <v>1</v>
      </c>
      <c r="C75" s="49">
        <v>29342</v>
      </c>
      <c r="D75" s="49">
        <v>29495</v>
      </c>
      <c r="E75" s="49">
        <v>30326</v>
      </c>
      <c r="F75" s="49">
        <v>30943</v>
      </c>
      <c r="G75" s="49">
        <v>31792</v>
      </c>
      <c r="H75" s="49">
        <v>5139</v>
      </c>
    </row>
    <row r="76" spans="2:11" ht="16.5" customHeight="1" thickBot="1" x14ac:dyDescent="0.3">
      <c r="B76" s="26" t="s">
        <v>2</v>
      </c>
      <c r="C76" s="47">
        <v>495426</v>
      </c>
      <c r="D76" s="47">
        <v>500923</v>
      </c>
      <c r="E76" s="47">
        <v>505814</v>
      </c>
      <c r="F76" s="47">
        <v>512760</v>
      </c>
      <c r="G76" s="47">
        <v>517236</v>
      </c>
      <c r="H76" s="47">
        <v>139897</v>
      </c>
    </row>
    <row r="77" spans="2:11" s="40" customFormat="1" ht="15.6" thickBot="1" x14ac:dyDescent="0.3">
      <c r="B77" s="125" t="s">
        <v>3</v>
      </c>
      <c r="C77" s="50">
        <f>SUM(C74:C76)</f>
        <v>30237029</v>
      </c>
      <c r="D77" s="50">
        <f t="shared" ref="D77:H77" si="7">SUM(D74:D76)</f>
        <v>30723555</v>
      </c>
      <c r="E77" s="50">
        <f t="shared" si="7"/>
        <v>31272765</v>
      </c>
      <c r="F77" s="50">
        <f t="shared" si="7"/>
        <v>31679889</v>
      </c>
      <c r="G77" s="50">
        <f t="shared" si="7"/>
        <v>32124528</v>
      </c>
      <c r="H77" s="50">
        <f t="shared" si="7"/>
        <v>3966517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48F9-AF00-44CD-9100-D718A4D8CA09}">
  <sheetPr>
    <pageSetUpPr fitToPage="1"/>
  </sheetPr>
  <dimension ref="B2:P87"/>
  <sheetViews>
    <sheetView topLeftCell="B1" zoomScaleNormal="100" workbookViewId="0">
      <selection activeCell="I8" sqref="I8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6" s="1" customFormat="1" ht="21" thickBot="1" x14ac:dyDescent="0.3">
      <c r="B3" s="184">
        <v>44651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8" t="s">
        <v>12</v>
      </c>
      <c r="C6" s="37">
        <f>B3</f>
        <v>44651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8" spans="2:16" x14ac:dyDescent="0.25">
      <c r="B8" s="2"/>
      <c r="C8" s="2"/>
      <c r="D8" s="2"/>
      <c r="E8" s="2"/>
    </row>
    <row r="9" spans="2:16" s="4" customFormat="1" ht="12.6" x14ac:dyDescent="0.25">
      <c r="C9" s="3"/>
      <c r="D9" s="3"/>
      <c r="E9" s="3"/>
      <c r="F9" s="3"/>
    </row>
    <row r="10" spans="2:16" ht="15.6" thickBot="1" x14ac:dyDescent="0.3">
      <c r="B10" s="13" t="s">
        <v>13</v>
      </c>
      <c r="C10" s="14"/>
      <c r="D10" s="14"/>
      <c r="E10" s="14"/>
      <c r="F10" s="14"/>
      <c r="G10" s="14"/>
      <c r="H10" s="15" t="s">
        <v>7</v>
      </c>
    </row>
    <row r="11" spans="2:16" s="32" customFormat="1" ht="15.6" thickBot="1" x14ac:dyDescent="0.3">
      <c r="B11" s="181" t="s">
        <v>11</v>
      </c>
      <c r="C11" s="181"/>
      <c r="D11" s="182"/>
      <c r="E11" s="42">
        <f>EDATE(F11,-1)</f>
        <v>44620</v>
      </c>
      <c r="F11" s="42">
        <f>B3</f>
        <v>44651</v>
      </c>
      <c r="G11" s="31" t="s">
        <v>4</v>
      </c>
      <c r="H11" s="31" t="s">
        <v>5</v>
      </c>
      <c r="J11" s="45"/>
    </row>
    <row r="12" spans="2:16" s="44" customFormat="1" ht="15" x14ac:dyDescent="0.25">
      <c r="B12" s="168" t="s">
        <v>0</v>
      </c>
      <c r="C12" s="168"/>
      <c r="D12" s="169"/>
      <c r="E12" s="51">
        <v>30073455</v>
      </c>
      <c r="F12" s="51">
        <v>31769182</v>
      </c>
      <c r="G12" s="11">
        <f t="shared" ref="G12:G14" si="0">F12-E12</f>
        <v>1695727</v>
      </c>
      <c r="H12" s="34">
        <f t="shared" ref="H12:H15" si="1">F12/E12-1</f>
        <v>5.6386171791701356E-2</v>
      </c>
      <c r="I12" s="52"/>
      <c r="J12" s="53"/>
      <c r="P12" s="44">
        <v>17986457</v>
      </c>
    </row>
    <row r="13" spans="2:16" s="44" customFormat="1" ht="15" x14ac:dyDescent="0.25">
      <c r="B13" s="170" t="s">
        <v>1</v>
      </c>
      <c r="C13" s="170"/>
      <c r="D13" s="171"/>
      <c r="E13" s="51">
        <v>29632</v>
      </c>
      <c r="F13" s="51">
        <v>30841</v>
      </c>
      <c r="G13" s="11">
        <f t="shared" si="0"/>
        <v>1209</v>
      </c>
      <c r="H13" s="34">
        <f t="shared" si="1"/>
        <v>4.0800485961123067E-2</v>
      </c>
      <c r="I13" s="52"/>
      <c r="J13" s="53"/>
    </row>
    <row r="14" spans="2:16" s="44" customFormat="1" ht="18" customHeight="1" thickBot="1" x14ac:dyDescent="0.3">
      <c r="B14" s="172" t="s">
        <v>2</v>
      </c>
      <c r="C14" s="172"/>
      <c r="D14" s="173"/>
      <c r="E14" s="51">
        <v>465374</v>
      </c>
      <c r="F14" s="51">
        <v>465250</v>
      </c>
      <c r="G14" s="11">
        <f t="shared" si="0"/>
        <v>-124</v>
      </c>
      <c r="H14" s="34">
        <f t="shared" si="1"/>
        <v>-2.6645235874800388E-4</v>
      </c>
      <c r="I14" s="52"/>
      <c r="J14" s="53"/>
    </row>
    <row r="15" spans="2:16" s="39" customFormat="1" ht="15.6" thickBot="1" x14ac:dyDescent="0.3">
      <c r="B15" s="35" t="s">
        <v>3</v>
      </c>
      <c r="C15" s="35"/>
      <c r="D15" s="36"/>
      <c r="E15" s="41">
        <f>E12+E13+E14</f>
        <v>30568461</v>
      </c>
      <c r="F15" s="41">
        <f>F12+F13+F14</f>
        <v>32265273</v>
      </c>
      <c r="G15" s="41">
        <f>G12+G13+G14</f>
        <v>1696812</v>
      </c>
      <c r="H15" s="38">
        <f t="shared" si="1"/>
        <v>5.5508584485165935E-2</v>
      </c>
      <c r="I15" s="52"/>
      <c r="J15" s="53"/>
    </row>
    <row r="16" spans="2:16" ht="15" x14ac:dyDescent="0.25">
      <c r="B16" s="10"/>
      <c r="C16" s="2"/>
      <c r="D16" s="2"/>
      <c r="E16" s="2"/>
      <c r="F16" s="2"/>
      <c r="G16" s="2"/>
    </row>
    <row r="17" spans="2:10" ht="15" x14ac:dyDescent="0.25">
      <c r="B17" s="10"/>
      <c r="C17" s="2"/>
      <c r="D17" s="2"/>
      <c r="E17" s="2"/>
      <c r="F17" s="2"/>
      <c r="G17" s="2"/>
    </row>
    <row r="18" spans="2:10" ht="15.6" thickBot="1" x14ac:dyDescent="0.3">
      <c r="B18" s="13" t="s">
        <v>14</v>
      </c>
      <c r="C18" s="14"/>
      <c r="D18" s="14"/>
      <c r="E18" s="14"/>
      <c r="F18" s="14"/>
      <c r="G18" s="14"/>
      <c r="H18" s="15" t="s">
        <v>6</v>
      </c>
    </row>
    <row r="19" spans="2:10" s="44" customFormat="1" ht="15.6" thickBot="1" x14ac:dyDescent="0.3">
      <c r="B19" s="181" t="s">
        <v>11</v>
      </c>
      <c r="C19" s="181"/>
      <c r="D19" s="182"/>
      <c r="E19" s="42">
        <f>E11</f>
        <v>44620</v>
      </c>
      <c r="F19" s="42">
        <f>F11</f>
        <v>44651</v>
      </c>
      <c r="G19" s="31" t="s">
        <v>4</v>
      </c>
      <c r="H19" s="31" t="s">
        <v>5</v>
      </c>
      <c r="J19" s="45"/>
    </row>
    <row r="20" spans="2:10" s="44" customFormat="1" ht="15" x14ac:dyDescent="0.25">
      <c r="B20" s="168" t="s">
        <v>0</v>
      </c>
      <c r="C20" s="168"/>
      <c r="D20" s="169"/>
      <c r="E20" s="51">
        <v>18128529</v>
      </c>
      <c r="F20" s="51">
        <v>18881687</v>
      </c>
      <c r="G20" s="11">
        <f>F20-E20</f>
        <v>753158</v>
      </c>
      <c r="H20" s="34">
        <f>F20/E20-1</f>
        <v>4.1545455784084862E-2</v>
      </c>
      <c r="I20" s="53"/>
    </row>
    <row r="21" spans="2:10" s="44" customFormat="1" ht="15" x14ac:dyDescent="0.25">
      <c r="B21" s="170" t="s">
        <v>1</v>
      </c>
      <c r="C21" s="170"/>
      <c r="D21" s="171"/>
      <c r="E21" s="51">
        <v>20698</v>
      </c>
      <c r="F21" s="51">
        <v>21131</v>
      </c>
      <c r="G21" s="11">
        <f>F21-E21</f>
        <v>433</v>
      </c>
      <c r="H21" s="34">
        <f>F21/E21-1</f>
        <v>2.0919895642091069E-2</v>
      </c>
      <c r="I21" s="53"/>
    </row>
    <row r="22" spans="2:10" s="44" customFormat="1" ht="18" customHeight="1" thickBot="1" x14ac:dyDescent="0.3">
      <c r="B22" s="172" t="s">
        <v>2</v>
      </c>
      <c r="C22" s="172"/>
      <c r="D22" s="173"/>
      <c r="E22" s="51">
        <v>361205</v>
      </c>
      <c r="F22" s="51">
        <v>360205</v>
      </c>
      <c r="G22" s="11">
        <f t="shared" ref="G22" si="2">F22-E22</f>
        <v>-1000</v>
      </c>
      <c r="H22" s="34">
        <f t="shared" ref="H22:H23" si="3">F22/E22-1</f>
        <v>-2.7685109563820864E-3</v>
      </c>
      <c r="I22" s="53"/>
    </row>
    <row r="23" spans="2:10" s="39" customFormat="1" ht="15.6" thickBot="1" x14ac:dyDescent="0.3">
      <c r="B23" s="35" t="s">
        <v>3</v>
      </c>
      <c r="C23" s="35"/>
      <c r="D23" s="36"/>
      <c r="E23" s="41">
        <f>E20+E21+E22</f>
        <v>18510432</v>
      </c>
      <c r="F23" s="41">
        <f>F20+F21+F22</f>
        <v>19263023</v>
      </c>
      <c r="G23" s="41">
        <f>G20+G21+G22</f>
        <v>752591</v>
      </c>
      <c r="H23" s="38">
        <f t="shared" si="3"/>
        <v>4.0657668065229302E-2</v>
      </c>
      <c r="I23" s="53"/>
    </row>
    <row r="24" spans="2:10" ht="15" x14ac:dyDescent="0.25">
      <c r="B24" s="10"/>
      <c r="C24" s="2"/>
      <c r="D24" s="2"/>
      <c r="E24" s="2"/>
      <c r="F24" s="2"/>
      <c r="G24" s="2"/>
    </row>
    <row r="25" spans="2:10" ht="15" x14ac:dyDescent="0.25">
      <c r="B25" s="10"/>
      <c r="C25" s="2"/>
      <c r="D25" s="2"/>
      <c r="E25" s="2"/>
      <c r="F25" s="2"/>
      <c r="G25" s="2"/>
    </row>
    <row r="26" spans="2:10" ht="15.6" thickBot="1" x14ac:dyDescent="0.3">
      <c r="B26" s="13" t="s">
        <v>9</v>
      </c>
      <c r="C26" s="14"/>
      <c r="D26" s="14"/>
      <c r="E26" s="14"/>
      <c r="F26" s="14"/>
      <c r="G26" s="14"/>
      <c r="H26" s="15" t="s">
        <v>8</v>
      </c>
    </row>
    <row r="27" spans="2:10" ht="15.6" thickBot="1" x14ac:dyDescent="0.3">
      <c r="B27" s="175" t="s">
        <v>11</v>
      </c>
      <c r="C27" s="175"/>
      <c r="D27" s="176"/>
      <c r="E27" s="42">
        <f>E11</f>
        <v>44620</v>
      </c>
      <c r="F27" s="42">
        <f>F11</f>
        <v>44651</v>
      </c>
      <c r="G27" s="16" t="s">
        <v>4</v>
      </c>
      <c r="H27" s="16" t="s">
        <v>5</v>
      </c>
    </row>
    <row r="28" spans="2:10" ht="15" x14ac:dyDescent="0.25">
      <c r="B28" s="168" t="s">
        <v>0</v>
      </c>
      <c r="C28" s="168"/>
      <c r="D28" s="169"/>
      <c r="E28" s="46">
        <v>3133569</v>
      </c>
      <c r="F28" s="46">
        <v>1990756</v>
      </c>
      <c r="G28" s="11">
        <f t="shared" ref="G28:G30" si="4">F28-E28</f>
        <v>-1142813</v>
      </c>
      <c r="H28" s="34">
        <f t="shared" ref="H28:H31" si="5">F28/E28-1</f>
        <v>-0.36470012308648703</v>
      </c>
      <c r="I28" s="33"/>
    </row>
    <row r="29" spans="2:10" ht="15" x14ac:dyDescent="0.25">
      <c r="B29" s="170" t="s">
        <v>1</v>
      </c>
      <c r="C29" s="170"/>
      <c r="D29" s="171"/>
      <c r="E29" s="46">
        <v>1806</v>
      </c>
      <c r="F29" s="46">
        <v>1122</v>
      </c>
      <c r="G29" s="11">
        <f t="shared" si="4"/>
        <v>-684</v>
      </c>
      <c r="H29" s="34">
        <f t="shared" si="5"/>
        <v>-0.37873754152823924</v>
      </c>
      <c r="I29" s="33"/>
    </row>
    <row r="30" spans="2:10" ht="18" customHeight="1" thickBot="1" x14ac:dyDescent="0.3">
      <c r="B30" s="172" t="s">
        <v>2</v>
      </c>
      <c r="C30" s="172"/>
      <c r="D30" s="173"/>
      <c r="E30" s="46">
        <v>60400</v>
      </c>
      <c r="F30" s="46">
        <v>10834</v>
      </c>
      <c r="G30" s="11">
        <f t="shared" si="4"/>
        <v>-49566</v>
      </c>
      <c r="H30" s="34">
        <f t="shared" si="5"/>
        <v>-0.82062913907284774</v>
      </c>
      <c r="I30" s="33"/>
    </row>
    <row r="31" spans="2:10" s="39" customFormat="1" ht="15.6" thickBot="1" x14ac:dyDescent="0.3">
      <c r="B31" s="35" t="s">
        <v>3</v>
      </c>
      <c r="C31" s="35"/>
      <c r="D31" s="36"/>
      <c r="E31" s="41">
        <f>E28+E29+E30</f>
        <v>3195775</v>
      </c>
      <c r="F31" s="41">
        <f>F28+F29+F30</f>
        <v>2002712</v>
      </c>
      <c r="G31" s="41">
        <f>G28+G29+G30</f>
        <v>-1193063</v>
      </c>
      <c r="H31" s="38">
        <f t="shared" si="5"/>
        <v>-0.37332509328723085</v>
      </c>
      <c r="I31" s="33"/>
    </row>
    <row r="32" spans="2:10" ht="15" x14ac:dyDescent="0.25">
      <c r="B32" s="6"/>
      <c r="C32" s="6"/>
      <c r="D32" s="6"/>
      <c r="E32" s="28"/>
      <c r="F32" s="28"/>
      <c r="G32" s="29"/>
      <c r="H32" s="30"/>
    </row>
    <row r="33" spans="2:10" ht="15" x14ac:dyDescent="0.25">
      <c r="B33" s="10"/>
      <c r="C33" s="2"/>
      <c r="D33" s="2"/>
      <c r="E33" s="2"/>
      <c r="F33" s="2"/>
      <c r="G33" s="2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20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5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74" t="s">
        <v>7</v>
      </c>
      <c r="I39" s="174"/>
      <c r="J39" s="174"/>
    </row>
    <row r="40" spans="2:10" ht="15.6" thickBot="1" x14ac:dyDescent="0.3">
      <c r="B40" s="175" t="s">
        <v>11</v>
      </c>
      <c r="C40" s="175"/>
      <c r="D40" s="176"/>
      <c r="E40" s="42">
        <v>42735</v>
      </c>
      <c r="F40" s="42">
        <v>43100</v>
      </c>
      <c r="G40" s="42">
        <v>43465</v>
      </c>
      <c r="H40" s="42">
        <v>43830</v>
      </c>
      <c r="I40" s="42">
        <v>44196</v>
      </c>
      <c r="J40" s="42">
        <v>44561</v>
      </c>
    </row>
    <row r="41" spans="2:10" ht="15" x14ac:dyDescent="0.25">
      <c r="B41" s="177" t="s">
        <v>0</v>
      </c>
      <c r="C41" s="177"/>
      <c r="D41" s="178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79" t="s">
        <v>1</v>
      </c>
      <c r="C42" s="179"/>
      <c r="D42" s="180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66" t="s">
        <v>2</v>
      </c>
      <c r="C43" s="166"/>
      <c r="D43" s="167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64" t="s">
        <v>3</v>
      </c>
      <c r="C44" s="164"/>
      <c r="D44" s="165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"/>
      <c r="C45" s="7"/>
      <c r="D45" s="8"/>
      <c r="E45" s="8"/>
      <c r="F45" s="8"/>
      <c r="G45" s="8"/>
      <c r="H45" s="8"/>
    </row>
    <row r="46" spans="2:10" ht="15" x14ac:dyDescent="0.2">
      <c r="B46" s="6"/>
      <c r="C46" s="7"/>
      <c r="D46" s="8"/>
      <c r="E46" s="8"/>
      <c r="F46" s="8"/>
      <c r="G46" s="8"/>
      <c r="H46" s="8"/>
    </row>
    <row r="47" spans="2:10" ht="15" x14ac:dyDescent="0.2">
      <c r="B47" s="6"/>
      <c r="C47" s="7"/>
      <c r="D47" s="8"/>
      <c r="E47" s="8"/>
      <c r="F47" s="8"/>
      <c r="G47" s="8"/>
      <c r="H47" s="8"/>
    </row>
    <row r="48" spans="2:10" ht="15" x14ac:dyDescent="0.2">
      <c r="B48" s="6"/>
      <c r="C48" s="7"/>
      <c r="D48" s="8"/>
      <c r="E48" s="8"/>
      <c r="F48" s="8"/>
      <c r="G48" s="8"/>
      <c r="H48" s="8"/>
    </row>
    <row r="49" spans="2:8" ht="15" x14ac:dyDescent="0.2">
      <c r="B49" s="6"/>
      <c r="C49" s="7"/>
      <c r="D49" s="8"/>
      <c r="E49" s="8"/>
      <c r="F49" s="8"/>
      <c r="G49" s="8"/>
      <c r="H49" s="8"/>
    </row>
    <row r="50" spans="2:8" ht="15" x14ac:dyDescent="0.2">
      <c r="B50" s="6"/>
      <c r="C50" s="7"/>
      <c r="D50" s="8"/>
      <c r="E50" s="8"/>
      <c r="F50" s="8"/>
      <c r="G50" s="8"/>
      <c r="H50" s="8"/>
    </row>
    <row r="51" spans="2:8" ht="15" x14ac:dyDescent="0.2">
      <c r="B51" s="6"/>
      <c r="C51" s="7"/>
      <c r="D51" s="8"/>
      <c r="E51" s="8"/>
      <c r="F51" s="8"/>
      <c r="G51" s="8"/>
      <c r="H51" s="8"/>
    </row>
    <row r="52" spans="2:8" ht="15" x14ac:dyDescent="0.2">
      <c r="B52" s="6"/>
      <c r="C52" s="7"/>
      <c r="D52" s="8"/>
      <c r="E52" s="8"/>
      <c r="F52" s="8"/>
      <c r="G52" s="8"/>
      <c r="H52" s="8"/>
    </row>
    <row r="53" spans="2:8" ht="15" x14ac:dyDescent="0.2">
      <c r="B53" s="6"/>
      <c r="C53" s="7"/>
      <c r="D53" s="8"/>
      <c r="E53" s="8"/>
      <c r="F53" s="8"/>
      <c r="G53" s="8"/>
      <c r="H53" s="8"/>
    </row>
    <row r="54" spans="2:8" ht="15" x14ac:dyDescent="0.2">
      <c r="B54" s="6"/>
      <c r="C54" s="7"/>
      <c r="D54" s="8"/>
      <c r="E54" s="8"/>
      <c r="F54" s="8"/>
      <c r="G54" s="8"/>
      <c r="H54" s="8"/>
    </row>
    <row r="55" spans="2:8" ht="15" x14ac:dyDescent="0.2">
      <c r="B55" s="6"/>
      <c r="C55" s="7"/>
      <c r="D55" s="8"/>
      <c r="E55" s="8"/>
      <c r="F55" s="8"/>
      <c r="G55" s="8"/>
      <c r="H55" s="8"/>
    </row>
    <row r="56" spans="2:8" ht="15" x14ac:dyDescent="0.2">
      <c r="B56" s="6"/>
      <c r="C56" s="7"/>
      <c r="D56" s="8"/>
      <c r="E56" s="8"/>
      <c r="F56" s="8"/>
      <c r="G56" s="8"/>
      <c r="H56" s="8"/>
    </row>
    <row r="57" spans="2:8" ht="15" x14ac:dyDescent="0.2">
      <c r="B57" s="6"/>
      <c r="C57" s="7"/>
      <c r="D57" s="8"/>
      <c r="E57" s="8"/>
      <c r="F57" s="8"/>
      <c r="G57" s="8"/>
      <c r="H57" s="8"/>
    </row>
    <row r="58" spans="2:8" ht="15" x14ac:dyDescent="0.2">
      <c r="B58" s="6"/>
      <c r="C58" s="7"/>
      <c r="D58" s="8"/>
      <c r="E58" s="8"/>
      <c r="F58" s="8"/>
      <c r="G58" s="8"/>
      <c r="H58" s="8"/>
    </row>
    <row r="59" spans="2:8" ht="15" x14ac:dyDescent="0.2">
      <c r="B59" s="6"/>
      <c r="C59" s="7"/>
      <c r="D59" s="8"/>
      <c r="E59" s="8"/>
      <c r="F59" s="8"/>
      <c r="G59" s="8"/>
      <c r="H59" s="8"/>
    </row>
    <row r="60" spans="2:8" ht="15" x14ac:dyDescent="0.2">
      <c r="B60" s="6"/>
      <c r="C60" s="7"/>
      <c r="D60" s="8"/>
      <c r="E60" s="8"/>
      <c r="F60" s="5"/>
      <c r="G60" s="8"/>
      <c r="H60" s="8"/>
    </row>
    <row r="61" spans="2:8" ht="15" x14ac:dyDescent="0.2">
      <c r="B61" s="6"/>
      <c r="C61" s="7"/>
      <c r="D61" s="8"/>
      <c r="E61" s="8"/>
      <c r="F61" s="5"/>
      <c r="G61" s="8"/>
      <c r="H61" s="8"/>
    </row>
    <row r="62" spans="2:8" ht="15" x14ac:dyDescent="0.2">
      <c r="B62" s="6"/>
      <c r="C62" s="7"/>
      <c r="D62" s="8"/>
      <c r="E62" s="8"/>
      <c r="F62" s="5"/>
      <c r="G62" s="8"/>
      <c r="H62" s="8"/>
    </row>
    <row r="63" spans="2:8" ht="15" x14ac:dyDescent="0.2">
      <c r="B63" s="6"/>
      <c r="C63" s="7"/>
      <c r="D63" s="8"/>
      <c r="E63" s="8"/>
      <c r="F63" s="5"/>
      <c r="G63" s="8"/>
      <c r="H63" s="8"/>
    </row>
    <row r="64" spans="2:8" ht="15" x14ac:dyDescent="0.2">
      <c r="B64" s="6"/>
      <c r="C64" s="7"/>
      <c r="D64" s="8"/>
      <c r="E64" s="8"/>
      <c r="F64" s="5"/>
      <c r="G64" s="8"/>
      <c r="H64" s="8"/>
    </row>
    <row r="65" spans="2:11" ht="15" x14ac:dyDescent="0.2">
      <c r="B65" s="6"/>
      <c r="C65" s="7"/>
      <c r="D65" s="8"/>
      <c r="E65" s="8"/>
      <c r="F65" s="5"/>
      <c r="G65" s="8"/>
      <c r="H65" s="8"/>
    </row>
    <row r="66" spans="2:11" ht="15" x14ac:dyDescent="0.2">
      <c r="B66" s="6"/>
      <c r="C66" s="7"/>
      <c r="D66" s="8"/>
      <c r="E66" s="8"/>
      <c r="F66" s="5"/>
      <c r="G66" s="8"/>
      <c r="H66" s="8"/>
    </row>
    <row r="67" spans="2:11" ht="15" x14ac:dyDescent="0.2">
      <c r="B67" s="6"/>
      <c r="C67" s="7"/>
      <c r="D67" s="8"/>
      <c r="E67" s="8"/>
      <c r="F67" s="5"/>
      <c r="G67" s="8"/>
      <c r="H67" s="8"/>
    </row>
    <row r="68" spans="2:11" ht="15" x14ac:dyDescent="0.2">
      <c r="B68" s="6"/>
      <c r="C68" s="7"/>
      <c r="D68" s="8"/>
      <c r="E68" s="8"/>
      <c r="F68" s="5"/>
      <c r="G68" s="8"/>
      <c r="H68" s="8"/>
    </row>
    <row r="69" spans="2:11" ht="15" x14ac:dyDescent="0.2">
      <c r="B69" s="6"/>
      <c r="C69" s="7"/>
      <c r="D69" s="8"/>
      <c r="E69" s="8"/>
      <c r="F69" s="5"/>
      <c r="G69" s="8"/>
      <c r="H69" s="8"/>
    </row>
    <row r="70" spans="2:11" ht="15" x14ac:dyDescent="0.2">
      <c r="B70" s="6"/>
      <c r="C70" s="7"/>
      <c r="D70" s="8"/>
      <c r="E70" s="8"/>
      <c r="F70" s="5"/>
      <c r="G70" s="8"/>
      <c r="H70" s="8"/>
    </row>
    <row r="71" spans="2:11" ht="15" x14ac:dyDescent="0.25">
      <c r="B71" s="6"/>
      <c r="C71" s="7"/>
      <c r="D71" s="8"/>
      <c r="E71" s="8"/>
      <c r="F71" s="5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42">
        <f t="shared" ref="C73:F73" si="7">EDATE(D73,-1)</f>
        <v>44497</v>
      </c>
      <c r="D73" s="42">
        <f t="shared" si="7"/>
        <v>44528</v>
      </c>
      <c r="E73" s="42">
        <f t="shared" si="7"/>
        <v>44558</v>
      </c>
      <c r="F73" s="42">
        <f t="shared" si="7"/>
        <v>44589</v>
      </c>
      <c r="G73" s="42">
        <f>EDATE(H73,-1)</f>
        <v>44620</v>
      </c>
      <c r="H73" s="42">
        <f>B3</f>
        <v>44651</v>
      </c>
      <c r="I73"/>
      <c r="J73"/>
    </row>
    <row r="74" spans="2:11" ht="16.5" customHeight="1" x14ac:dyDescent="0.25">
      <c r="B74" s="24" t="s">
        <v>0</v>
      </c>
      <c r="C74" s="48">
        <v>15258509</v>
      </c>
      <c r="D74" s="48">
        <v>16196130</v>
      </c>
      <c r="E74" s="48">
        <v>16779069</v>
      </c>
      <c r="F74" s="48">
        <v>17405817</v>
      </c>
      <c r="G74" s="48">
        <v>18128529</v>
      </c>
      <c r="H74" s="48">
        <v>18881687</v>
      </c>
    </row>
    <row r="75" spans="2:11" ht="16.5" customHeight="1" x14ac:dyDescent="0.25">
      <c r="B75" s="25" t="s">
        <v>1</v>
      </c>
      <c r="C75" s="49">
        <v>20154</v>
      </c>
      <c r="D75" s="49">
        <v>20272</v>
      </c>
      <c r="E75" s="49">
        <v>20446</v>
      </c>
      <c r="F75" s="49">
        <v>20536</v>
      </c>
      <c r="G75" s="49">
        <v>20698</v>
      </c>
      <c r="H75" s="49">
        <v>21131</v>
      </c>
    </row>
    <row r="76" spans="2:11" ht="16.5" customHeight="1" thickBot="1" x14ac:dyDescent="0.3">
      <c r="B76" s="26" t="s">
        <v>2</v>
      </c>
      <c r="C76" s="47">
        <v>212008</v>
      </c>
      <c r="D76" s="47">
        <v>288895</v>
      </c>
      <c r="E76" s="47">
        <v>327432</v>
      </c>
      <c r="F76" s="47">
        <v>345411</v>
      </c>
      <c r="G76" s="47">
        <v>361205</v>
      </c>
      <c r="H76" s="47">
        <v>360205</v>
      </c>
    </row>
    <row r="77" spans="2:11" s="40" customFormat="1" ht="15.6" thickBot="1" x14ac:dyDescent="0.3">
      <c r="B77" s="57" t="s">
        <v>3</v>
      </c>
      <c r="C77" s="50">
        <f t="shared" ref="C77:H77" si="8">C74+C75+C76</f>
        <v>15490671</v>
      </c>
      <c r="D77" s="50">
        <f t="shared" si="8"/>
        <v>16505297</v>
      </c>
      <c r="E77" s="50">
        <f t="shared" si="8"/>
        <v>17126947</v>
      </c>
      <c r="F77" s="50">
        <f t="shared" si="8"/>
        <v>17771764</v>
      </c>
      <c r="G77" s="50">
        <f t="shared" si="8"/>
        <v>18510432</v>
      </c>
      <c r="H77" s="50">
        <f t="shared" si="8"/>
        <v>19263023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B80" s="2"/>
      <c r="F80" s="2"/>
      <c r="G80" s="2"/>
      <c r="H80" s="2"/>
      <c r="I80"/>
      <c r="J80"/>
      <c r="K80"/>
    </row>
    <row r="81" spans="2:11" x14ac:dyDescent="0.25">
      <c r="B81" s="2"/>
      <c r="F81" s="2"/>
      <c r="G81" s="2"/>
      <c r="H81" s="2"/>
      <c r="I81"/>
      <c r="J81"/>
      <c r="K81"/>
    </row>
    <row r="82" spans="2:11" ht="15" x14ac:dyDescent="0.25">
      <c r="B82" s="10"/>
      <c r="C82" s="2"/>
      <c r="D82" s="2"/>
      <c r="E82" s="2"/>
      <c r="G82" s="2"/>
      <c r="H82" s="2"/>
      <c r="I82"/>
      <c r="J82"/>
      <c r="K82"/>
    </row>
    <row r="83" spans="2:11" s="4" customFormat="1" ht="12.6" x14ac:dyDescent="0.25">
      <c r="B83" s="3"/>
      <c r="C83" s="3"/>
      <c r="D83" s="3"/>
      <c r="E83" s="3"/>
      <c r="F83" s="3"/>
      <c r="G83" s="3"/>
      <c r="H83" s="3"/>
    </row>
    <row r="84" spans="2:11" ht="15" x14ac:dyDescent="0.25">
      <c r="B84" s="9"/>
      <c r="C84" s="2"/>
      <c r="D84" s="2"/>
      <c r="E84" s="2"/>
      <c r="F84" s="2"/>
      <c r="G84" s="2"/>
      <c r="H84" s="2"/>
    </row>
    <row r="85" spans="2:11" x14ac:dyDescent="0.25">
      <c r="B85" s="2"/>
      <c r="F85" s="2"/>
      <c r="G85" s="2"/>
      <c r="H85" s="2"/>
    </row>
    <row r="86" spans="2:11" x14ac:dyDescent="0.25">
      <c r="F86" s="2"/>
      <c r="G86" s="2"/>
      <c r="H86" s="2"/>
    </row>
    <row r="87" spans="2:11" x14ac:dyDescent="0.25">
      <c r="F87" s="2"/>
      <c r="G87" s="2"/>
      <c r="H87" s="2"/>
    </row>
  </sheetData>
  <dataConsolidate link="1"/>
  <mergeCells count="21">
    <mergeCell ref="B44:D44"/>
    <mergeCell ref="H39:J39"/>
    <mergeCell ref="B40:D40"/>
    <mergeCell ref="B41:D41"/>
    <mergeCell ref="B42:D42"/>
    <mergeCell ref="B43:D43"/>
    <mergeCell ref="B30:D30"/>
    <mergeCell ref="B21:D21"/>
    <mergeCell ref="B22:D22"/>
    <mergeCell ref="B27:D27"/>
    <mergeCell ref="B28:D28"/>
    <mergeCell ref="B29:D29"/>
    <mergeCell ref="B20:D20"/>
    <mergeCell ref="B2:H2"/>
    <mergeCell ref="B3:H3"/>
    <mergeCell ref="I3:N3"/>
    <mergeCell ref="B11:D11"/>
    <mergeCell ref="B12:D12"/>
    <mergeCell ref="B13:D13"/>
    <mergeCell ref="B14:D14"/>
    <mergeCell ref="B19:D19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4" manualBreakCount="4">
    <brk id="32" max="16383" man="1"/>
    <brk id="70" max="16383" man="1"/>
    <brk id="110" max="16383" man="1"/>
    <brk id="122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5227B-AB9C-413E-90FE-E817EAF1A69E}">
  <dimension ref="B2:Q84"/>
  <sheetViews>
    <sheetView topLeftCell="B1" workbookViewId="0">
      <selection activeCell="B1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45473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45473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45442</v>
      </c>
      <c r="F11" s="64">
        <f>B3</f>
        <v>45473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56767241</v>
      </c>
      <c r="F12" s="46">
        <v>57709491</v>
      </c>
      <c r="G12" s="11">
        <f t="shared" ref="G12:G14" si="0">F12-E12</f>
        <v>942250</v>
      </c>
      <c r="H12" s="34">
        <f t="shared" ref="H12:H15" si="1">F12/E12-1</f>
        <v>1.6598481508023344E-2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46017</v>
      </c>
      <c r="F13" s="46">
        <v>47141</v>
      </c>
      <c r="G13" s="11">
        <f t="shared" si="0"/>
        <v>1124</v>
      </c>
      <c r="H13" s="34">
        <f t="shared" si="1"/>
        <v>2.4425755698980867E-2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629746</v>
      </c>
      <c r="F14" s="46">
        <v>635486</v>
      </c>
      <c r="G14" s="11">
        <f t="shared" si="0"/>
        <v>5740</v>
      </c>
      <c r="H14" s="34">
        <f t="shared" si="1"/>
        <v>9.11478596132409E-3</v>
      </c>
      <c r="I14" s="66"/>
      <c r="J14" s="53"/>
      <c r="L14" s="95"/>
      <c r="M14" s="66"/>
    </row>
    <row r="15" spans="2:15" s="40" customFormat="1" ht="15.6" thickBot="1" x14ac:dyDescent="0.3">
      <c r="B15" s="126" t="s">
        <v>3</v>
      </c>
      <c r="C15" s="126"/>
      <c r="D15" s="127"/>
      <c r="E15" s="67">
        <f>E12+E13+E14</f>
        <v>57443004</v>
      </c>
      <c r="F15" s="67">
        <f>F12+F13+F14</f>
        <v>58392118</v>
      </c>
      <c r="G15" s="67">
        <f>G12+G13+G14</f>
        <v>949114</v>
      </c>
      <c r="H15" s="38">
        <f t="shared" si="1"/>
        <v>1.6522708317970203E-2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45442</v>
      </c>
      <c r="F19" s="64">
        <f>F11</f>
        <v>45473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31948947</v>
      </c>
      <c r="F20" s="46">
        <v>32394742</v>
      </c>
      <c r="G20" s="11">
        <f>F20-E20</f>
        <v>445795</v>
      </c>
      <c r="H20" s="34">
        <f>F20/E20-1</f>
        <v>1.395335501980699E-2</v>
      </c>
      <c r="I20" s="53"/>
    </row>
    <row r="21" spans="2:17" ht="15" x14ac:dyDescent="0.25">
      <c r="B21" s="188" t="s">
        <v>1</v>
      </c>
      <c r="C21" s="188"/>
      <c r="D21" s="189"/>
      <c r="E21" s="46">
        <v>32094</v>
      </c>
      <c r="F21" s="46">
        <v>32960</v>
      </c>
      <c r="G21" s="11">
        <f>F21-E21</f>
        <v>866</v>
      </c>
      <c r="H21" s="34">
        <f>F21/E21-1</f>
        <v>2.6983236742070149E-2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523914</v>
      </c>
      <c r="F22" s="46">
        <v>528794</v>
      </c>
      <c r="G22" s="11">
        <f t="shared" ref="G22" si="2">F22-E22</f>
        <v>4880</v>
      </c>
      <c r="H22" s="34">
        <f t="shared" ref="H22:H23" si="3">F22/E22-1</f>
        <v>9.3145058158399241E-3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26" t="s">
        <v>3</v>
      </c>
      <c r="C23" s="126"/>
      <c r="D23" s="127"/>
      <c r="E23" s="67">
        <f>E20+E21+E22</f>
        <v>32504955</v>
      </c>
      <c r="F23" s="67">
        <f>F20+F21+F22</f>
        <v>32956496</v>
      </c>
      <c r="G23" s="67">
        <f>G20+G21+G22</f>
        <v>451541</v>
      </c>
      <c r="H23" s="38">
        <f t="shared" si="3"/>
        <v>1.3891451318729819E-2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45442</v>
      </c>
      <c r="F27" s="64">
        <f>F11</f>
        <v>45473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3821481</v>
      </c>
      <c r="F28" s="46">
        <v>3648720</v>
      </c>
      <c r="G28" s="11">
        <f t="shared" ref="G28:G30" si="4">F28-E28</f>
        <v>-172761</v>
      </c>
      <c r="H28" s="34">
        <f t="shared" ref="H28:H31" si="5">F28/E28-1</f>
        <v>-4.5207865746290543E-2</v>
      </c>
      <c r="I28" s="33"/>
    </row>
    <row r="29" spans="2:17" ht="15" x14ac:dyDescent="0.25">
      <c r="B29" s="188" t="s">
        <v>1</v>
      </c>
      <c r="C29" s="188"/>
      <c r="D29" s="189"/>
      <c r="E29" s="46">
        <v>5139</v>
      </c>
      <c r="F29" s="46">
        <v>5416</v>
      </c>
      <c r="G29" s="11">
        <f t="shared" si="4"/>
        <v>277</v>
      </c>
      <c r="H29" s="34">
        <f t="shared" si="5"/>
        <v>5.3901537264059218E-2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139897</v>
      </c>
      <c r="F30" s="46">
        <v>132152</v>
      </c>
      <c r="G30" s="11">
        <f t="shared" si="4"/>
        <v>-7745</v>
      </c>
      <c r="H30" s="34">
        <f t="shared" si="5"/>
        <v>-5.536215930291577E-2</v>
      </c>
      <c r="I30" s="33"/>
    </row>
    <row r="31" spans="2:17" s="40" customFormat="1" ht="15.6" thickBot="1" x14ac:dyDescent="0.3">
      <c r="B31" s="126" t="s">
        <v>3</v>
      </c>
      <c r="C31" s="126"/>
      <c r="D31" s="127"/>
      <c r="E31" s="67">
        <f>E28+E29+E30</f>
        <v>3966517</v>
      </c>
      <c r="F31" s="67">
        <f>F28+F29+F30</f>
        <v>3786288</v>
      </c>
      <c r="G31" s="67">
        <f>G28+G29+G30</f>
        <v>-180229</v>
      </c>
      <c r="H31" s="38">
        <f t="shared" si="5"/>
        <v>-4.5437596763104771E-2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7" t="s">
        <v>0</v>
      </c>
      <c r="C41" s="177"/>
      <c r="D41" s="17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9" t="s">
        <v>1</v>
      </c>
      <c r="C42" s="179"/>
      <c r="D42" s="18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6" t="s">
        <v>2</v>
      </c>
      <c r="C43" s="166"/>
      <c r="D43" s="16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4" t="s">
        <v>3</v>
      </c>
      <c r="C44" s="164"/>
      <c r="D44" s="16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45320</v>
      </c>
      <c r="D73" s="64">
        <f t="shared" si="6"/>
        <v>45351</v>
      </c>
      <c r="E73" s="64">
        <f t="shared" si="6"/>
        <v>45381</v>
      </c>
      <c r="F73" s="64">
        <f t="shared" si="6"/>
        <v>45412</v>
      </c>
      <c r="G73" s="64">
        <f>EDATE(H73,-1)</f>
        <v>45442</v>
      </c>
      <c r="H73" s="64">
        <f>B3</f>
        <v>45473</v>
      </c>
      <c r="I73"/>
      <c r="J73"/>
    </row>
    <row r="74" spans="2:11" ht="16.5" customHeight="1" x14ac:dyDescent="0.25">
      <c r="B74" s="24" t="s">
        <v>0</v>
      </c>
      <c r="C74" s="48">
        <v>30193137</v>
      </c>
      <c r="D74" s="48">
        <v>30736625</v>
      </c>
      <c r="E74" s="48">
        <v>31136186</v>
      </c>
      <c r="F74" s="48">
        <v>31575500</v>
      </c>
      <c r="G74" s="48">
        <v>3821481</v>
      </c>
      <c r="H74" s="48">
        <v>32394742</v>
      </c>
    </row>
    <row r="75" spans="2:11" ht="16.5" customHeight="1" x14ac:dyDescent="0.25">
      <c r="B75" s="25" t="s">
        <v>1</v>
      </c>
      <c r="C75" s="49">
        <v>29495</v>
      </c>
      <c r="D75" s="49">
        <v>30326</v>
      </c>
      <c r="E75" s="49">
        <v>30943</v>
      </c>
      <c r="F75" s="49">
        <v>31792</v>
      </c>
      <c r="G75" s="49">
        <v>5139</v>
      </c>
      <c r="H75" s="49">
        <v>32960</v>
      </c>
    </row>
    <row r="76" spans="2:11" ht="16.5" customHeight="1" thickBot="1" x14ac:dyDescent="0.3">
      <c r="B76" s="26" t="s">
        <v>2</v>
      </c>
      <c r="C76" s="47">
        <v>500923</v>
      </c>
      <c r="D76" s="47">
        <v>505814</v>
      </c>
      <c r="E76" s="47">
        <v>512760</v>
      </c>
      <c r="F76" s="47">
        <v>517236</v>
      </c>
      <c r="G76" s="47">
        <v>139897</v>
      </c>
      <c r="H76" s="47">
        <v>528794</v>
      </c>
    </row>
    <row r="77" spans="2:11" s="40" customFormat="1" ht="15.6" thickBot="1" x14ac:dyDescent="0.3">
      <c r="B77" s="127" t="s">
        <v>3</v>
      </c>
      <c r="C77" s="50">
        <f>SUM(C74:C76)</f>
        <v>30723555</v>
      </c>
      <c r="D77" s="50">
        <f t="shared" ref="D77:H77" si="7">SUM(D74:D76)</f>
        <v>31272765</v>
      </c>
      <c r="E77" s="50">
        <f t="shared" si="7"/>
        <v>31679889</v>
      </c>
      <c r="F77" s="50">
        <f t="shared" si="7"/>
        <v>32124528</v>
      </c>
      <c r="G77" s="50">
        <f t="shared" si="7"/>
        <v>3966517</v>
      </c>
      <c r="H77" s="50">
        <f t="shared" si="7"/>
        <v>32956496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2A3E9-1729-49C2-B33B-45D50F1E2DFF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45504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45504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45473</v>
      </c>
      <c r="F11" s="64">
        <f>B3</f>
        <v>45504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57709491</v>
      </c>
      <c r="F12" s="46">
        <v>58712223</v>
      </c>
      <c r="G12" s="11">
        <f t="shared" ref="G12:G14" si="0">F12-E12</f>
        <v>1002732</v>
      </c>
      <c r="H12" s="34">
        <f t="shared" ref="H12:H15" si="1">F12/E12-1</f>
        <v>1.7375512807763283E-2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47141</v>
      </c>
      <c r="F13" s="46">
        <v>48328</v>
      </c>
      <c r="G13" s="11">
        <f t="shared" si="0"/>
        <v>1187</v>
      </c>
      <c r="H13" s="34">
        <f t="shared" si="1"/>
        <v>2.5179779809507696E-2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635486</v>
      </c>
      <c r="F14" s="46">
        <v>648477</v>
      </c>
      <c r="G14" s="11">
        <f t="shared" si="0"/>
        <v>12991</v>
      </c>
      <c r="H14" s="34">
        <f t="shared" si="1"/>
        <v>2.0442621867358124E-2</v>
      </c>
      <c r="I14" s="66"/>
      <c r="J14" s="53"/>
      <c r="L14" s="95"/>
      <c r="M14" s="66"/>
    </row>
    <row r="15" spans="2:15" s="40" customFormat="1" ht="15.6" thickBot="1" x14ac:dyDescent="0.3">
      <c r="B15" s="128" t="s">
        <v>3</v>
      </c>
      <c r="C15" s="128"/>
      <c r="D15" s="129"/>
      <c r="E15" s="67">
        <f>E12+E13+E14</f>
        <v>58392118</v>
      </c>
      <c r="F15" s="67">
        <f>F12+F13+F14</f>
        <v>59409028</v>
      </c>
      <c r="G15" s="67">
        <f>G12+G13+G14</f>
        <v>1016910</v>
      </c>
      <c r="H15" s="38">
        <f t="shared" si="1"/>
        <v>1.7415192920386957E-2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45473</v>
      </c>
      <c r="F19" s="64">
        <f>F11</f>
        <v>45504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32394742</v>
      </c>
      <c r="F20" s="46">
        <v>32790315</v>
      </c>
      <c r="G20" s="11">
        <f>F20-E20</f>
        <v>395573</v>
      </c>
      <c r="H20" s="34">
        <f>F20/E20-1</f>
        <v>1.2211024863232334E-2</v>
      </c>
      <c r="I20" s="53"/>
    </row>
    <row r="21" spans="2:17" ht="15" x14ac:dyDescent="0.25">
      <c r="B21" s="188" t="s">
        <v>1</v>
      </c>
      <c r="C21" s="188"/>
      <c r="D21" s="189"/>
      <c r="E21" s="46">
        <v>32960</v>
      </c>
      <c r="F21" s="46">
        <v>33869</v>
      </c>
      <c r="G21" s="11">
        <f>F21-E21</f>
        <v>909</v>
      </c>
      <c r="H21" s="34">
        <f>F21/E21-1</f>
        <v>2.757888349514559E-2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528794</v>
      </c>
      <c r="F22" s="46">
        <v>536832</v>
      </c>
      <c r="G22" s="11">
        <f t="shared" ref="G22" si="2">F22-E22</f>
        <v>8038</v>
      </c>
      <c r="H22" s="34">
        <f t="shared" ref="H22:H23" si="3">F22/E22-1</f>
        <v>1.5200626330858613E-2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28" t="s">
        <v>3</v>
      </c>
      <c r="C23" s="128"/>
      <c r="D23" s="129"/>
      <c r="E23" s="67">
        <f>E20+E21+E22</f>
        <v>32956496</v>
      </c>
      <c r="F23" s="67">
        <f>F20+F21+F22</f>
        <v>33361016</v>
      </c>
      <c r="G23" s="67">
        <f>G20+G21+G22</f>
        <v>404520</v>
      </c>
      <c r="H23" s="38">
        <f t="shared" si="3"/>
        <v>1.2274363148315315E-2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45473</v>
      </c>
      <c r="F27" s="64">
        <f>F11</f>
        <v>45504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3648720</v>
      </c>
      <c r="F28" s="46">
        <v>4014659</v>
      </c>
      <c r="G28" s="11">
        <f t="shared" ref="G28:G30" si="4">F28-E28</f>
        <v>365939</v>
      </c>
      <c r="H28" s="34">
        <f t="shared" ref="H28:H31" si="5">F28/E28-1</f>
        <v>0.10029243131838017</v>
      </c>
      <c r="I28" s="33"/>
    </row>
    <row r="29" spans="2:17" ht="15" x14ac:dyDescent="0.25">
      <c r="B29" s="188" t="s">
        <v>1</v>
      </c>
      <c r="C29" s="188"/>
      <c r="D29" s="189"/>
      <c r="E29" s="46">
        <v>5416</v>
      </c>
      <c r="F29" s="46">
        <v>5770</v>
      </c>
      <c r="G29" s="11">
        <f t="shared" si="4"/>
        <v>354</v>
      </c>
      <c r="H29" s="34">
        <f t="shared" si="5"/>
        <v>6.5361890694239255E-2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132152</v>
      </c>
      <c r="F30" s="46">
        <v>146410</v>
      </c>
      <c r="G30" s="11">
        <f t="shared" si="4"/>
        <v>14258</v>
      </c>
      <c r="H30" s="34">
        <f t="shared" si="5"/>
        <v>0.10789091349355284</v>
      </c>
      <c r="I30" s="33"/>
    </row>
    <row r="31" spans="2:17" s="40" customFormat="1" ht="15.6" thickBot="1" x14ac:dyDescent="0.3">
      <c r="B31" s="128" t="s">
        <v>3</v>
      </c>
      <c r="C31" s="128"/>
      <c r="D31" s="129"/>
      <c r="E31" s="67">
        <f>E28+E29+E30</f>
        <v>3786288</v>
      </c>
      <c r="F31" s="67">
        <f>F28+F29+F30</f>
        <v>4166839</v>
      </c>
      <c r="G31" s="67">
        <f>G28+G29+G30</f>
        <v>380551</v>
      </c>
      <c r="H31" s="38">
        <f t="shared" si="5"/>
        <v>0.10050767400683736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7" t="s">
        <v>0</v>
      </c>
      <c r="C41" s="177"/>
      <c r="D41" s="17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9" t="s">
        <v>1</v>
      </c>
      <c r="C42" s="179"/>
      <c r="D42" s="18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6" t="s">
        <v>2</v>
      </c>
      <c r="C43" s="166"/>
      <c r="D43" s="16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4" t="s">
        <v>3</v>
      </c>
      <c r="C44" s="164"/>
      <c r="D44" s="16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45351</v>
      </c>
      <c r="D73" s="64">
        <f t="shared" si="6"/>
        <v>45381</v>
      </c>
      <c r="E73" s="64">
        <f t="shared" si="6"/>
        <v>45412</v>
      </c>
      <c r="F73" s="64">
        <f t="shared" si="6"/>
        <v>45442</v>
      </c>
      <c r="G73" s="64">
        <f>EDATE(H73,-1)</f>
        <v>45473</v>
      </c>
      <c r="H73" s="64">
        <f>B3</f>
        <v>45504</v>
      </c>
      <c r="I73"/>
      <c r="J73"/>
    </row>
    <row r="74" spans="2:11" ht="16.5" customHeight="1" x14ac:dyDescent="0.25">
      <c r="B74" s="24" t="s">
        <v>0</v>
      </c>
      <c r="C74" s="48">
        <v>30736625</v>
      </c>
      <c r="D74" s="48">
        <v>31136186</v>
      </c>
      <c r="E74" s="48">
        <v>31575500</v>
      </c>
      <c r="F74" s="48">
        <v>3821481</v>
      </c>
      <c r="G74" s="48">
        <v>32394742</v>
      </c>
      <c r="H74" s="48">
        <v>32790315</v>
      </c>
    </row>
    <row r="75" spans="2:11" ht="16.5" customHeight="1" x14ac:dyDescent="0.25">
      <c r="B75" s="25" t="s">
        <v>1</v>
      </c>
      <c r="C75" s="49">
        <v>30326</v>
      </c>
      <c r="D75" s="49">
        <v>30943</v>
      </c>
      <c r="E75" s="49">
        <v>31792</v>
      </c>
      <c r="F75" s="49">
        <v>5139</v>
      </c>
      <c r="G75" s="49">
        <v>32960</v>
      </c>
      <c r="H75" s="49">
        <v>33869</v>
      </c>
    </row>
    <row r="76" spans="2:11" ht="16.5" customHeight="1" thickBot="1" x14ac:dyDescent="0.3">
      <c r="B76" s="26" t="s">
        <v>2</v>
      </c>
      <c r="C76" s="47">
        <v>505814</v>
      </c>
      <c r="D76" s="47">
        <v>512760</v>
      </c>
      <c r="E76" s="47">
        <v>517236</v>
      </c>
      <c r="F76" s="47">
        <v>139897</v>
      </c>
      <c r="G76" s="47">
        <v>528794</v>
      </c>
      <c r="H76" s="47">
        <v>536832</v>
      </c>
    </row>
    <row r="77" spans="2:11" s="40" customFormat="1" ht="15.6" thickBot="1" x14ac:dyDescent="0.3">
      <c r="B77" s="129" t="s">
        <v>3</v>
      </c>
      <c r="C77" s="50">
        <f>SUM(C74:C76)</f>
        <v>31272765</v>
      </c>
      <c r="D77" s="50">
        <f t="shared" ref="D77:H77" si="7">SUM(D74:D76)</f>
        <v>31679889</v>
      </c>
      <c r="E77" s="50">
        <f t="shared" si="7"/>
        <v>32124528</v>
      </c>
      <c r="F77" s="50">
        <f t="shared" si="7"/>
        <v>3966517</v>
      </c>
      <c r="G77" s="50">
        <f t="shared" si="7"/>
        <v>32956496</v>
      </c>
      <c r="H77" s="50">
        <f t="shared" si="7"/>
        <v>33361016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39926-C9EB-45B7-841B-B2AC920EFA2E}">
  <dimension ref="B2:Q84"/>
  <sheetViews>
    <sheetView topLeftCell="B1" workbookViewId="0">
      <selection activeCell="G23" sqref="G23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45535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45535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45504</v>
      </c>
      <c r="F11" s="64">
        <f>B3</f>
        <v>45535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58712223</v>
      </c>
      <c r="F12" s="46">
        <v>59842814</v>
      </c>
      <c r="G12" s="11">
        <f t="shared" ref="G12:G14" si="0">F12-E12</f>
        <v>1130591</v>
      </c>
      <c r="H12" s="34">
        <f t="shared" ref="H12:H15" si="1">F12/E12-1</f>
        <v>1.9256484292887288E-2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48328</v>
      </c>
      <c r="F13" s="46">
        <v>49242</v>
      </c>
      <c r="G13" s="11">
        <f t="shared" si="0"/>
        <v>914</v>
      </c>
      <c r="H13" s="34">
        <f t="shared" si="1"/>
        <v>1.8912431716603173E-2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648477</v>
      </c>
      <c r="F14" s="46">
        <v>680328</v>
      </c>
      <c r="G14" s="11">
        <f t="shared" si="0"/>
        <v>31851</v>
      </c>
      <c r="H14" s="34">
        <f t="shared" si="1"/>
        <v>4.9116622486225392E-2</v>
      </c>
      <c r="I14" s="66"/>
      <c r="J14" s="53"/>
      <c r="L14" s="95"/>
      <c r="M14" s="66"/>
    </row>
    <row r="15" spans="2:15" s="40" customFormat="1" ht="15.6" thickBot="1" x14ac:dyDescent="0.3">
      <c r="B15" s="130" t="s">
        <v>3</v>
      </c>
      <c r="C15" s="130"/>
      <c r="D15" s="131"/>
      <c r="E15" s="67">
        <f>E12+E13+E14</f>
        <v>59409028</v>
      </c>
      <c r="F15" s="67">
        <f>F12+F13+F14</f>
        <v>60572384</v>
      </c>
      <c r="G15" s="67">
        <f>G12+G13+G14</f>
        <v>1163356</v>
      </c>
      <c r="H15" s="38">
        <f t="shared" si="1"/>
        <v>1.9582141623323723E-2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45504</v>
      </c>
      <c r="F19" s="64">
        <f>F11</f>
        <v>45535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32790315</v>
      </c>
      <c r="F20" s="46">
        <v>33313830</v>
      </c>
      <c r="G20" s="11">
        <f>F20-E20</f>
        <v>523515</v>
      </c>
      <c r="H20" s="34">
        <f>F20/E20-1</f>
        <v>1.5965537385048023E-2</v>
      </c>
      <c r="I20" s="53"/>
    </row>
    <row r="21" spans="2:17" ht="15" x14ac:dyDescent="0.25">
      <c r="B21" s="188" t="s">
        <v>1</v>
      </c>
      <c r="C21" s="188"/>
      <c r="D21" s="189"/>
      <c r="E21" s="46">
        <v>33869</v>
      </c>
      <c r="F21" s="46">
        <v>34654</v>
      </c>
      <c r="G21" s="11">
        <f>F21-E21</f>
        <v>785</v>
      </c>
      <c r="H21" s="34">
        <f>F21/E21-1</f>
        <v>2.3177536980719893E-2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536832</v>
      </c>
      <c r="F22" s="46">
        <v>554591</v>
      </c>
      <c r="G22" s="11">
        <f t="shared" ref="G22" si="2">F22-E22</f>
        <v>17759</v>
      </c>
      <c r="H22" s="34">
        <f t="shared" ref="H22:H23" si="3">F22/E22-1</f>
        <v>3.3081112899379983E-2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30" t="s">
        <v>3</v>
      </c>
      <c r="C23" s="130"/>
      <c r="D23" s="131"/>
      <c r="E23" s="67">
        <f>E20+E21+E22</f>
        <v>33361016</v>
      </c>
      <c r="F23" s="67">
        <f>F20+F21+F22</f>
        <v>33903075</v>
      </c>
      <c r="G23" s="67">
        <f>G20+G21+G22</f>
        <v>542059</v>
      </c>
      <c r="H23" s="38">
        <f t="shared" si="3"/>
        <v>1.6248276131638262E-2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45504</v>
      </c>
      <c r="F27" s="64">
        <f>F11</f>
        <v>45535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4014659</v>
      </c>
      <c r="F28" s="46">
        <v>3806866</v>
      </c>
      <c r="G28" s="11">
        <f t="shared" ref="G28:G30" si="4">F28-E28</f>
        <v>-207793</v>
      </c>
      <c r="H28" s="34">
        <f t="shared" ref="H28:H31" si="5">F28/E28-1</f>
        <v>-5.1758567788696364E-2</v>
      </c>
      <c r="I28" s="33"/>
    </row>
    <row r="29" spans="2:17" ht="15" x14ac:dyDescent="0.25">
      <c r="B29" s="188" t="s">
        <v>1</v>
      </c>
      <c r="C29" s="188"/>
      <c r="D29" s="189"/>
      <c r="E29" s="46">
        <v>5770</v>
      </c>
      <c r="F29" s="46">
        <v>5844</v>
      </c>
      <c r="G29" s="11">
        <f t="shared" si="4"/>
        <v>74</v>
      </c>
      <c r="H29" s="34">
        <f t="shared" si="5"/>
        <v>1.2824956672443655E-2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146410</v>
      </c>
      <c r="F30" s="46">
        <v>149716</v>
      </c>
      <c r="G30" s="11">
        <f t="shared" si="4"/>
        <v>3306</v>
      </c>
      <c r="H30" s="34">
        <f t="shared" si="5"/>
        <v>2.2580424834369284E-2</v>
      </c>
      <c r="I30" s="33"/>
    </row>
    <row r="31" spans="2:17" s="40" customFormat="1" ht="15.6" thickBot="1" x14ac:dyDescent="0.3">
      <c r="B31" s="130" t="s">
        <v>3</v>
      </c>
      <c r="C31" s="130"/>
      <c r="D31" s="131"/>
      <c r="E31" s="67">
        <f>E28+E29+E30</f>
        <v>4166839</v>
      </c>
      <c r="F31" s="67">
        <f>F28+F29+F30</f>
        <v>3962426</v>
      </c>
      <c r="G31" s="67">
        <f>G28+G29+G30</f>
        <v>-204413</v>
      </c>
      <c r="H31" s="38">
        <f t="shared" si="5"/>
        <v>-4.9057090998716246E-2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7" t="s">
        <v>0</v>
      </c>
      <c r="C41" s="177"/>
      <c r="D41" s="17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9" t="s">
        <v>1</v>
      </c>
      <c r="C42" s="179"/>
      <c r="D42" s="18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6" t="s">
        <v>2</v>
      </c>
      <c r="C43" s="166"/>
      <c r="D43" s="16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4" t="s">
        <v>3</v>
      </c>
      <c r="C44" s="164"/>
      <c r="D44" s="16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45381</v>
      </c>
      <c r="D73" s="64">
        <f t="shared" si="6"/>
        <v>45412</v>
      </c>
      <c r="E73" s="64">
        <f t="shared" si="6"/>
        <v>45442</v>
      </c>
      <c r="F73" s="64">
        <f t="shared" si="6"/>
        <v>45473</v>
      </c>
      <c r="G73" s="64">
        <f>EDATE(H73,-1)</f>
        <v>45504</v>
      </c>
      <c r="H73" s="64">
        <f>B3</f>
        <v>45535</v>
      </c>
      <c r="I73"/>
      <c r="J73"/>
    </row>
    <row r="74" spans="2:11" ht="16.5" customHeight="1" x14ac:dyDescent="0.25">
      <c r="B74" s="24" t="s">
        <v>0</v>
      </c>
      <c r="C74" s="48">
        <v>31136186</v>
      </c>
      <c r="D74" s="48">
        <v>31575500</v>
      </c>
      <c r="E74" s="48">
        <v>3821481</v>
      </c>
      <c r="F74" s="48">
        <v>32394742</v>
      </c>
      <c r="G74" s="48">
        <v>32790315</v>
      </c>
      <c r="H74" s="48">
        <v>33313830</v>
      </c>
    </row>
    <row r="75" spans="2:11" ht="16.5" customHeight="1" x14ac:dyDescent="0.25">
      <c r="B75" s="25" t="s">
        <v>1</v>
      </c>
      <c r="C75" s="49">
        <v>30943</v>
      </c>
      <c r="D75" s="49">
        <v>31792</v>
      </c>
      <c r="E75" s="49">
        <v>5139</v>
      </c>
      <c r="F75" s="49">
        <v>32960</v>
      </c>
      <c r="G75" s="49">
        <v>33869</v>
      </c>
      <c r="H75" s="49">
        <v>34654</v>
      </c>
    </row>
    <row r="76" spans="2:11" ht="16.5" customHeight="1" thickBot="1" x14ac:dyDescent="0.3">
      <c r="B76" s="26" t="s">
        <v>2</v>
      </c>
      <c r="C76" s="47">
        <v>512760</v>
      </c>
      <c r="D76" s="47">
        <v>517236</v>
      </c>
      <c r="E76" s="47">
        <v>139897</v>
      </c>
      <c r="F76" s="47">
        <v>528794</v>
      </c>
      <c r="G76" s="47">
        <v>536832</v>
      </c>
      <c r="H76" s="47">
        <v>554591</v>
      </c>
    </row>
    <row r="77" spans="2:11" s="40" customFormat="1" ht="15.6" thickBot="1" x14ac:dyDescent="0.3">
      <c r="B77" s="131" t="s">
        <v>3</v>
      </c>
      <c r="C77" s="50">
        <f>SUM(C74:C76)</f>
        <v>31679889</v>
      </c>
      <c r="D77" s="50">
        <f t="shared" ref="D77:H77" si="7">SUM(D74:D76)</f>
        <v>32124528</v>
      </c>
      <c r="E77" s="50">
        <f t="shared" si="7"/>
        <v>3966517</v>
      </c>
      <c r="F77" s="50">
        <f t="shared" si="7"/>
        <v>32956496</v>
      </c>
      <c r="G77" s="50">
        <f t="shared" si="7"/>
        <v>33361016</v>
      </c>
      <c r="H77" s="50">
        <f t="shared" si="7"/>
        <v>33903075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696BD-015F-4911-9A63-F9C8BA6FBD0D}">
  <dimension ref="B2:Q84"/>
  <sheetViews>
    <sheetView topLeftCell="B1" workbookViewId="0">
      <selection activeCell="B1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45565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45565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45534</v>
      </c>
      <c r="F11" s="64">
        <f>B3</f>
        <v>45565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59842814</v>
      </c>
      <c r="F12" s="46">
        <v>60986149</v>
      </c>
      <c r="G12" s="11">
        <f t="shared" ref="G12:G14" si="0">F12-E12</f>
        <v>1143335</v>
      </c>
      <c r="H12" s="34">
        <f t="shared" ref="H12:H15" si="1">F12/E12-1</f>
        <v>1.9105635640730423E-2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49242</v>
      </c>
      <c r="F13" s="46">
        <v>50215</v>
      </c>
      <c r="G13" s="11">
        <f t="shared" si="0"/>
        <v>973</v>
      </c>
      <c r="H13" s="34">
        <f t="shared" si="1"/>
        <v>1.9759554851549455E-2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680328</v>
      </c>
      <c r="F14" s="46">
        <v>694119</v>
      </c>
      <c r="G14" s="11">
        <f t="shared" si="0"/>
        <v>13791</v>
      </c>
      <c r="H14" s="34">
        <f t="shared" si="1"/>
        <v>2.0271104526052186E-2</v>
      </c>
      <c r="I14" s="66"/>
      <c r="J14" s="53"/>
      <c r="L14" s="95"/>
      <c r="M14" s="66"/>
    </row>
    <row r="15" spans="2:15" s="40" customFormat="1" ht="15.6" thickBot="1" x14ac:dyDescent="0.3">
      <c r="B15" s="132" t="s">
        <v>3</v>
      </c>
      <c r="C15" s="132"/>
      <c r="D15" s="133"/>
      <c r="E15" s="67">
        <f>E12+E13+E14</f>
        <v>60572384</v>
      </c>
      <c r="F15" s="67">
        <f>F12+F13+F14</f>
        <v>61730483</v>
      </c>
      <c r="G15" s="67">
        <f>G12+G13+G14</f>
        <v>1158099</v>
      </c>
      <c r="H15" s="38">
        <f t="shared" si="1"/>
        <v>1.9119257383034549E-2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45534</v>
      </c>
      <c r="F19" s="64">
        <f>F11</f>
        <v>45565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33313830</v>
      </c>
      <c r="F20" s="46">
        <v>33751035</v>
      </c>
      <c r="G20" s="11">
        <f>F20-E20</f>
        <v>437205</v>
      </c>
      <c r="H20" s="34">
        <f>F20/E20-1</f>
        <v>1.312382875220286E-2</v>
      </c>
      <c r="I20" s="53"/>
    </row>
    <row r="21" spans="2:17" ht="15" x14ac:dyDescent="0.25">
      <c r="B21" s="188" t="s">
        <v>1</v>
      </c>
      <c r="C21" s="188"/>
      <c r="D21" s="189"/>
      <c r="E21" s="46">
        <v>34654</v>
      </c>
      <c r="F21" s="46">
        <v>35438</v>
      </c>
      <c r="G21" s="11">
        <f>F21-E21</f>
        <v>784</v>
      </c>
      <c r="H21" s="34">
        <f>F21/E21-1</f>
        <v>2.2623650949385343E-2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554591</v>
      </c>
      <c r="F22" s="46">
        <v>554591</v>
      </c>
      <c r="G22" s="11">
        <f t="shared" ref="G22" si="2">F22-E22</f>
        <v>0</v>
      </c>
      <c r="H22" s="34">
        <f t="shared" ref="H22:H23" si="3">F22/E22-1</f>
        <v>0</v>
      </c>
      <c r="I22" s="53"/>
      <c r="L22" s="33"/>
      <c r="M22" s="33"/>
      <c r="O22" s="33"/>
      <c r="P22" s="33"/>
    </row>
    <row r="23" spans="2:17" s="40" customFormat="1" ht="15.6" thickBot="1" x14ac:dyDescent="0.3">
      <c r="B23" s="132" t="s">
        <v>3</v>
      </c>
      <c r="C23" s="132"/>
      <c r="D23" s="133"/>
      <c r="E23" s="67">
        <f>E20+E21+E22</f>
        <v>33903075</v>
      </c>
      <c r="F23" s="67">
        <f>F20+F21+F22</f>
        <v>34341064</v>
      </c>
      <c r="G23" s="67">
        <f>G20+G21+G22</f>
        <v>437989</v>
      </c>
      <c r="H23" s="38">
        <f t="shared" si="3"/>
        <v>1.2918857655242144E-2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45534</v>
      </c>
      <c r="F27" s="64">
        <f>F11</f>
        <v>45565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3806866</v>
      </c>
      <c r="F28" s="46">
        <v>3783572</v>
      </c>
      <c r="G28" s="11">
        <f t="shared" ref="G28:G30" si="4">F28-E28</f>
        <v>-23294</v>
      </c>
      <c r="H28" s="34">
        <f t="shared" ref="H28:H31" si="5">F28/E28-1</f>
        <v>-6.1189440342791501E-3</v>
      </c>
      <c r="I28" s="33"/>
    </row>
    <row r="29" spans="2:17" ht="15" x14ac:dyDescent="0.25">
      <c r="B29" s="188" t="s">
        <v>1</v>
      </c>
      <c r="C29" s="188"/>
      <c r="D29" s="189"/>
      <c r="E29" s="46">
        <v>5844</v>
      </c>
      <c r="F29" s="46">
        <v>6133</v>
      </c>
      <c r="G29" s="11">
        <f t="shared" si="4"/>
        <v>289</v>
      </c>
      <c r="H29" s="34">
        <f t="shared" si="5"/>
        <v>4.9452429842573586E-2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149716</v>
      </c>
      <c r="F30" s="46">
        <v>142970</v>
      </c>
      <c r="G30" s="11">
        <f t="shared" si="4"/>
        <v>-6746</v>
      </c>
      <c r="H30" s="34">
        <f t="shared" si="5"/>
        <v>-4.5058644366667511E-2</v>
      </c>
      <c r="I30" s="33"/>
    </row>
    <row r="31" spans="2:17" s="40" customFormat="1" ht="15.6" thickBot="1" x14ac:dyDescent="0.3">
      <c r="B31" s="132" t="s">
        <v>3</v>
      </c>
      <c r="C31" s="132"/>
      <c r="D31" s="133"/>
      <c r="E31" s="67">
        <f>E28+E29+E30</f>
        <v>3962426</v>
      </c>
      <c r="F31" s="67">
        <f>F28+F29+F30</f>
        <v>3932675</v>
      </c>
      <c r="G31" s="67">
        <f>G28+G29+G30</f>
        <v>-29751</v>
      </c>
      <c r="H31" s="38">
        <f t="shared" si="5"/>
        <v>-7.5082790189646698E-3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7" t="s">
        <v>0</v>
      </c>
      <c r="C41" s="177"/>
      <c r="D41" s="17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9" t="s">
        <v>1</v>
      </c>
      <c r="C42" s="179"/>
      <c r="D42" s="18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6" t="s">
        <v>2</v>
      </c>
      <c r="C43" s="166"/>
      <c r="D43" s="16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4" t="s">
        <v>3</v>
      </c>
      <c r="C44" s="164"/>
      <c r="D44" s="16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45412</v>
      </c>
      <c r="D73" s="64">
        <f t="shared" si="6"/>
        <v>45442</v>
      </c>
      <c r="E73" s="64">
        <f t="shared" si="6"/>
        <v>45473</v>
      </c>
      <c r="F73" s="64">
        <f t="shared" si="6"/>
        <v>45503</v>
      </c>
      <c r="G73" s="64">
        <f>EDATE(H73,-1)</f>
        <v>45534</v>
      </c>
      <c r="H73" s="64">
        <f>B3</f>
        <v>45565</v>
      </c>
      <c r="I73"/>
      <c r="J73"/>
    </row>
    <row r="74" spans="2:11" ht="16.5" customHeight="1" x14ac:dyDescent="0.25">
      <c r="B74" s="24" t="s">
        <v>0</v>
      </c>
      <c r="C74" s="48">
        <v>31575500</v>
      </c>
      <c r="D74" s="48">
        <v>3821481</v>
      </c>
      <c r="E74" s="48">
        <v>32394742</v>
      </c>
      <c r="F74" s="48">
        <v>32790315</v>
      </c>
      <c r="G74" s="48">
        <v>33313830</v>
      </c>
      <c r="H74" s="48">
        <v>33751035</v>
      </c>
    </row>
    <row r="75" spans="2:11" ht="16.5" customHeight="1" x14ac:dyDescent="0.25">
      <c r="B75" s="25" t="s">
        <v>1</v>
      </c>
      <c r="C75" s="49">
        <v>31792</v>
      </c>
      <c r="D75" s="49">
        <v>5139</v>
      </c>
      <c r="E75" s="49">
        <v>32960</v>
      </c>
      <c r="F75" s="49">
        <v>33869</v>
      </c>
      <c r="G75" s="49">
        <v>34654</v>
      </c>
      <c r="H75" s="49">
        <v>35438</v>
      </c>
    </row>
    <row r="76" spans="2:11" ht="16.5" customHeight="1" thickBot="1" x14ac:dyDescent="0.3">
      <c r="B76" s="26" t="s">
        <v>2</v>
      </c>
      <c r="C76" s="47">
        <v>517236</v>
      </c>
      <c r="D76" s="47">
        <v>139897</v>
      </c>
      <c r="E76" s="47">
        <v>528794</v>
      </c>
      <c r="F76" s="47">
        <v>536832</v>
      </c>
      <c r="G76" s="47">
        <v>554591</v>
      </c>
      <c r="H76" s="47">
        <v>554591</v>
      </c>
    </row>
    <row r="77" spans="2:11" s="40" customFormat="1" ht="15.6" thickBot="1" x14ac:dyDescent="0.3">
      <c r="B77" s="133" t="s">
        <v>3</v>
      </c>
      <c r="C77" s="50">
        <f>SUM(C74:C76)</f>
        <v>32124528</v>
      </c>
      <c r="D77" s="50">
        <f t="shared" ref="D77:H77" si="7">SUM(D74:D76)</f>
        <v>3966517</v>
      </c>
      <c r="E77" s="50">
        <f t="shared" si="7"/>
        <v>32956496</v>
      </c>
      <c r="F77" s="50">
        <f t="shared" si="7"/>
        <v>33361016</v>
      </c>
      <c r="G77" s="50">
        <f t="shared" si="7"/>
        <v>33903075</v>
      </c>
      <c r="H77" s="50">
        <f t="shared" si="7"/>
        <v>34341064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FD28C-BAB1-40AB-8572-07A3BC257402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45596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45596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45565</v>
      </c>
      <c r="F11" s="64">
        <f>B3</f>
        <v>45596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60986149</v>
      </c>
      <c r="F12" s="46">
        <v>62079495</v>
      </c>
      <c r="G12" s="11">
        <f t="shared" ref="G12:G14" si="0">F12-E12</f>
        <v>1093346</v>
      </c>
      <c r="H12" s="34">
        <f t="shared" ref="H12:H15" si="1">F12/E12-1</f>
        <v>1.7927775698708182E-2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50215</v>
      </c>
      <c r="F13" s="46">
        <v>50933</v>
      </c>
      <c r="G13" s="11">
        <f t="shared" si="0"/>
        <v>718</v>
      </c>
      <c r="H13" s="34">
        <f t="shared" si="1"/>
        <v>1.4298516379567916E-2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694119</v>
      </c>
      <c r="F14" s="46">
        <v>708242</v>
      </c>
      <c r="G14" s="11">
        <f t="shared" si="0"/>
        <v>14123</v>
      </c>
      <c r="H14" s="34">
        <f t="shared" si="1"/>
        <v>2.0346655256519464E-2</v>
      </c>
      <c r="I14" s="66"/>
      <c r="J14" s="53"/>
      <c r="L14" s="95"/>
      <c r="M14" s="66"/>
    </row>
    <row r="15" spans="2:15" s="40" customFormat="1" ht="15.6" thickBot="1" x14ac:dyDescent="0.3">
      <c r="B15" s="134" t="s">
        <v>3</v>
      </c>
      <c r="C15" s="134"/>
      <c r="D15" s="135"/>
      <c r="E15" s="67">
        <f>E12+E13+E14</f>
        <v>61730483</v>
      </c>
      <c r="F15" s="67">
        <f>F12+F13+F14</f>
        <v>62838670</v>
      </c>
      <c r="G15" s="67">
        <f>G12+G13+G14</f>
        <v>1108187</v>
      </c>
      <c r="H15" s="38">
        <f t="shared" si="1"/>
        <v>1.7952022180030669E-2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45565</v>
      </c>
      <c r="F19" s="64">
        <f>F11</f>
        <v>45596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33751035</v>
      </c>
      <c r="F20" s="46">
        <v>34240274</v>
      </c>
      <c r="G20" s="11">
        <f>F20-E20</f>
        <v>489239</v>
      </c>
      <c r="H20" s="34">
        <f>F20/E20-1</f>
        <v>1.4495525840911183E-2</v>
      </c>
      <c r="I20" s="53"/>
    </row>
    <row r="21" spans="2:17" ht="15" x14ac:dyDescent="0.25">
      <c r="B21" s="188" t="s">
        <v>1</v>
      </c>
      <c r="C21" s="188"/>
      <c r="D21" s="189"/>
      <c r="E21" s="46">
        <v>35438</v>
      </c>
      <c r="F21" s="46">
        <v>35975</v>
      </c>
      <c r="G21" s="11">
        <f>F21-E21</f>
        <v>537</v>
      </c>
      <c r="H21" s="34">
        <f>F21/E21-1</f>
        <v>1.5153225351317801E-2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554591</v>
      </c>
      <c r="F22" s="46">
        <v>569539</v>
      </c>
      <c r="G22" s="11">
        <f t="shared" ref="G22" si="2">F22-E22</f>
        <v>14948</v>
      </c>
      <c r="H22" s="34">
        <f t="shared" ref="H22:H23" si="3">F22/E22-1</f>
        <v>2.6953196139136715E-2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34" t="s">
        <v>3</v>
      </c>
      <c r="C23" s="134"/>
      <c r="D23" s="135"/>
      <c r="E23" s="67">
        <f>E20+E21+E22</f>
        <v>34341064</v>
      </c>
      <c r="F23" s="67">
        <f>F20+F21+F22</f>
        <v>34845788</v>
      </c>
      <c r="G23" s="67">
        <f>G20+G21+G22</f>
        <v>504724</v>
      </c>
      <c r="H23" s="38">
        <f t="shared" si="3"/>
        <v>1.4697389690663032E-2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45565</v>
      </c>
      <c r="F27" s="64">
        <f>F11</f>
        <v>45596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3783572</v>
      </c>
      <c r="F28" s="46">
        <v>3891388</v>
      </c>
      <c r="G28" s="11">
        <f t="shared" ref="G28:G30" si="4">F28-E28</f>
        <v>107816</v>
      </c>
      <c r="H28" s="34">
        <f t="shared" ref="H28:H31" si="5">F28/E28-1</f>
        <v>2.8495823523379427E-2</v>
      </c>
      <c r="I28" s="33"/>
    </row>
    <row r="29" spans="2:17" ht="15" x14ac:dyDescent="0.25">
      <c r="B29" s="188" t="s">
        <v>1</v>
      </c>
      <c r="C29" s="188"/>
      <c r="D29" s="189"/>
      <c r="E29" s="46">
        <v>6133</v>
      </c>
      <c r="F29" s="46">
        <v>6180</v>
      </c>
      <c r="G29" s="11">
        <f t="shared" si="4"/>
        <v>47</v>
      </c>
      <c r="H29" s="34">
        <f t="shared" si="5"/>
        <v>7.6634599706506545E-3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142970</v>
      </c>
      <c r="F30" s="46">
        <v>159895</v>
      </c>
      <c r="G30" s="11">
        <f t="shared" si="4"/>
        <v>16925</v>
      </c>
      <c r="H30" s="34">
        <f t="shared" si="5"/>
        <v>0.11838147863188087</v>
      </c>
      <c r="I30" s="33"/>
    </row>
    <row r="31" spans="2:17" s="40" customFormat="1" ht="15.6" thickBot="1" x14ac:dyDescent="0.3">
      <c r="B31" s="134" t="s">
        <v>3</v>
      </c>
      <c r="C31" s="134"/>
      <c r="D31" s="135"/>
      <c r="E31" s="67">
        <f>E28+E29+E30</f>
        <v>3932675</v>
      </c>
      <c r="F31" s="67">
        <f>F28+F29+F30</f>
        <v>4057463</v>
      </c>
      <c r="G31" s="67">
        <f>G28+G29+G30</f>
        <v>124788</v>
      </c>
      <c r="H31" s="38">
        <f t="shared" si="5"/>
        <v>3.1731073633086915E-2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7" t="s">
        <v>0</v>
      </c>
      <c r="C41" s="177"/>
      <c r="D41" s="17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9" t="s">
        <v>1</v>
      </c>
      <c r="C42" s="179"/>
      <c r="D42" s="18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6" t="s">
        <v>2</v>
      </c>
      <c r="C43" s="166"/>
      <c r="D43" s="16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4" t="s">
        <v>3</v>
      </c>
      <c r="C44" s="164"/>
      <c r="D44" s="16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45442</v>
      </c>
      <c r="D73" s="64">
        <f t="shared" si="6"/>
        <v>45473</v>
      </c>
      <c r="E73" s="64">
        <f t="shared" si="6"/>
        <v>45503</v>
      </c>
      <c r="F73" s="64">
        <f t="shared" si="6"/>
        <v>45534</v>
      </c>
      <c r="G73" s="64">
        <f>EDATE(H73,-1)</f>
        <v>45565</v>
      </c>
      <c r="H73" s="64">
        <f>B3</f>
        <v>45596</v>
      </c>
      <c r="I73"/>
      <c r="J73"/>
    </row>
    <row r="74" spans="2:11" ht="16.5" customHeight="1" x14ac:dyDescent="0.25">
      <c r="B74" s="24" t="s">
        <v>0</v>
      </c>
      <c r="C74" s="48">
        <v>3821481</v>
      </c>
      <c r="D74" s="48">
        <v>32394742</v>
      </c>
      <c r="E74" s="48">
        <v>32790315</v>
      </c>
      <c r="F74" s="48">
        <v>33313830</v>
      </c>
      <c r="G74" s="48">
        <v>33751035</v>
      </c>
      <c r="H74" s="48">
        <v>34240274</v>
      </c>
    </row>
    <row r="75" spans="2:11" ht="16.5" customHeight="1" x14ac:dyDescent="0.25">
      <c r="B75" s="25" t="s">
        <v>1</v>
      </c>
      <c r="C75" s="49">
        <v>5139</v>
      </c>
      <c r="D75" s="49">
        <v>32960</v>
      </c>
      <c r="E75" s="49">
        <v>33869</v>
      </c>
      <c r="F75" s="49">
        <v>34654</v>
      </c>
      <c r="G75" s="49">
        <v>35438</v>
      </c>
      <c r="H75" s="49">
        <v>35975</v>
      </c>
    </row>
    <row r="76" spans="2:11" ht="16.5" customHeight="1" thickBot="1" x14ac:dyDescent="0.3">
      <c r="B76" s="26" t="s">
        <v>2</v>
      </c>
      <c r="C76" s="47">
        <v>139897</v>
      </c>
      <c r="D76" s="47">
        <v>528794</v>
      </c>
      <c r="E76" s="47">
        <v>536832</v>
      </c>
      <c r="F76" s="47">
        <v>554591</v>
      </c>
      <c r="G76" s="47">
        <v>554591</v>
      </c>
      <c r="H76" s="47">
        <v>569539</v>
      </c>
    </row>
    <row r="77" spans="2:11" s="40" customFormat="1" ht="15.6" thickBot="1" x14ac:dyDescent="0.3">
      <c r="B77" s="135" t="s">
        <v>3</v>
      </c>
      <c r="C77" s="50">
        <f>SUM(C74:C76)</f>
        <v>3966517</v>
      </c>
      <c r="D77" s="50">
        <f t="shared" ref="D77:H77" si="7">SUM(D74:D76)</f>
        <v>32956496</v>
      </c>
      <c r="E77" s="50">
        <f t="shared" si="7"/>
        <v>33361016</v>
      </c>
      <c r="F77" s="50">
        <f t="shared" si="7"/>
        <v>33903075</v>
      </c>
      <c r="G77" s="50">
        <f t="shared" si="7"/>
        <v>34341064</v>
      </c>
      <c r="H77" s="50">
        <f t="shared" si="7"/>
        <v>34845788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D2BF-010C-4166-98F8-9FB382E661B5}">
  <dimension ref="B2:Q84"/>
  <sheetViews>
    <sheetView topLeftCell="A79"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45626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45626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45595</v>
      </c>
      <c r="F11" s="64">
        <f>B3</f>
        <v>45626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62079495</v>
      </c>
      <c r="F12" s="46">
        <v>63222720</v>
      </c>
      <c r="G12" s="11">
        <f t="shared" ref="G12:G14" si="0">F12-E12</f>
        <v>1143225</v>
      </c>
      <c r="H12" s="34">
        <f t="shared" ref="H12:H15" si="1">F12/E12-1</f>
        <v>1.8415500963723908E-2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50933</v>
      </c>
      <c r="F13" s="46">
        <v>52048</v>
      </c>
      <c r="G13" s="11">
        <f t="shared" si="0"/>
        <v>1115</v>
      </c>
      <c r="H13" s="34">
        <f t="shared" si="1"/>
        <v>2.1891504525553218E-2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708242</v>
      </c>
      <c r="F14" s="46">
        <v>720191</v>
      </c>
      <c r="G14" s="11">
        <f t="shared" si="0"/>
        <v>11949</v>
      </c>
      <c r="H14" s="34">
        <f t="shared" si="1"/>
        <v>1.6871351882548513E-2</v>
      </c>
      <c r="I14" s="66"/>
      <c r="J14" s="53"/>
      <c r="L14" s="95"/>
      <c r="M14" s="66"/>
    </row>
    <row r="15" spans="2:15" s="40" customFormat="1" ht="15.6" thickBot="1" x14ac:dyDescent="0.3">
      <c r="B15" s="136" t="s">
        <v>3</v>
      </c>
      <c r="C15" s="136"/>
      <c r="D15" s="137"/>
      <c r="E15" s="67">
        <f>E12+E13+E14</f>
        <v>62838670</v>
      </c>
      <c r="F15" s="67">
        <f>F12+F13+F14</f>
        <v>63994959</v>
      </c>
      <c r="G15" s="67">
        <f>G12+G13+G14</f>
        <v>1156289</v>
      </c>
      <c r="H15" s="38">
        <f t="shared" si="1"/>
        <v>1.840091459605997E-2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45595</v>
      </c>
      <c r="F19" s="64">
        <f>F11</f>
        <v>45626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34240274</v>
      </c>
      <c r="F20" s="46">
        <v>34732941</v>
      </c>
      <c r="G20" s="11">
        <f>F20-E20</f>
        <v>492667</v>
      </c>
      <c r="H20" s="34">
        <f>F20/E20-1</f>
        <v>1.4388523876882608E-2</v>
      </c>
      <c r="I20" s="53"/>
    </row>
    <row r="21" spans="2:17" ht="15" x14ac:dyDescent="0.25">
      <c r="B21" s="188" t="s">
        <v>1</v>
      </c>
      <c r="C21" s="188"/>
      <c r="D21" s="189"/>
      <c r="E21" s="46">
        <v>35975</v>
      </c>
      <c r="F21" s="46">
        <v>36826</v>
      </c>
      <c r="G21" s="11">
        <f>F21-E21</f>
        <v>851</v>
      </c>
      <c r="H21" s="34">
        <f>F21/E21-1</f>
        <v>2.3655316191799836E-2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569539</v>
      </c>
      <c r="F22" s="46">
        <v>575696</v>
      </c>
      <c r="G22" s="11">
        <f t="shared" ref="G22" si="2">F22-E22</f>
        <v>6157</v>
      </c>
      <c r="H22" s="34">
        <f t="shared" ref="H22:H23" si="3">F22/E22-1</f>
        <v>1.0810497612981695E-2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36" t="s">
        <v>3</v>
      </c>
      <c r="C23" s="136"/>
      <c r="D23" s="137"/>
      <c r="E23" s="67">
        <f>E20+E21+E22</f>
        <v>34845788</v>
      </c>
      <c r="F23" s="67">
        <f>F20+F21+F22</f>
        <v>35345463</v>
      </c>
      <c r="G23" s="67">
        <f>G20+G21+G22</f>
        <v>499675</v>
      </c>
      <c r="H23" s="38">
        <f t="shared" si="3"/>
        <v>1.4339609711222501E-2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45595</v>
      </c>
      <c r="F27" s="64">
        <f>F11</f>
        <v>45626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3891388</v>
      </c>
      <c r="F28" s="46">
        <v>3738877</v>
      </c>
      <c r="G28" s="11">
        <f t="shared" ref="G28:G30" si="4">F28-E28</f>
        <v>-152511</v>
      </c>
      <c r="H28" s="34">
        <f t="shared" ref="H28:H31" si="5">F28/E28-1</f>
        <v>-3.9191928432734002E-2</v>
      </c>
      <c r="I28" s="33"/>
    </row>
    <row r="29" spans="2:17" ht="15" x14ac:dyDescent="0.25">
      <c r="B29" s="188" t="s">
        <v>1</v>
      </c>
      <c r="C29" s="188"/>
      <c r="D29" s="189"/>
      <c r="E29" s="46">
        <v>6180</v>
      </c>
      <c r="F29" s="46">
        <v>6349</v>
      </c>
      <c r="G29" s="11">
        <f t="shared" si="4"/>
        <v>169</v>
      </c>
      <c r="H29" s="34">
        <f t="shared" si="5"/>
        <v>2.7346278317152084E-2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159895</v>
      </c>
      <c r="F30" s="46">
        <v>139894</v>
      </c>
      <c r="G30" s="11">
        <f t="shared" si="4"/>
        <v>-20001</v>
      </c>
      <c r="H30" s="34">
        <f t="shared" si="5"/>
        <v>-0.12508833922261486</v>
      </c>
      <c r="I30" s="33"/>
    </row>
    <row r="31" spans="2:17" s="40" customFormat="1" ht="15.6" thickBot="1" x14ac:dyDescent="0.3">
      <c r="B31" s="136" t="s">
        <v>3</v>
      </c>
      <c r="C31" s="136"/>
      <c r="D31" s="137"/>
      <c r="E31" s="67">
        <f>E28+E29+E30</f>
        <v>4057463</v>
      </c>
      <c r="F31" s="67">
        <f>F28+F29+F30</f>
        <v>3885120</v>
      </c>
      <c r="G31" s="67">
        <f>G28+G29+G30</f>
        <v>-172343</v>
      </c>
      <c r="H31" s="38">
        <f t="shared" si="5"/>
        <v>-4.2475556770326661E-2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7" t="s">
        <v>0</v>
      </c>
      <c r="C41" s="177"/>
      <c r="D41" s="17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9" t="s">
        <v>1</v>
      </c>
      <c r="C42" s="179"/>
      <c r="D42" s="18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6" t="s">
        <v>2</v>
      </c>
      <c r="C43" s="166"/>
      <c r="D43" s="16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4" t="s">
        <v>3</v>
      </c>
      <c r="C44" s="164"/>
      <c r="D44" s="16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45473</v>
      </c>
      <c r="D73" s="64">
        <f t="shared" si="6"/>
        <v>45503</v>
      </c>
      <c r="E73" s="64">
        <f t="shared" si="6"/>
        <v>45534</v>
      </c>
      <c r="F73" s="64">
        <f t="shared" si="6"/>
        <v>45565</v>
      </c>
      <c r="G73" s="64">
        <f>EDATE(H73,-1)</f>
        <v>45595</v>
      </c>
      <c r="H73" s="64">
        <f>B3</f>
        <v>45626</v>
      </c>
      <c r="I73"/>
      <c r="J73"/>
    </row>
    <row r="74" spans="2:11" ht="16.5" customHeight="1" x14ac:dyDescent="0.25">
      <c r="B74" s="24" t="s">
        <v>0</v>
      </c>
      <c r="C74" s="48">
        <v>32394742</v>
      </c>
      <c r="D74" s="48">
        <v>32790315</v>
      </c>
      <c r="E74" s="48">
        <v>33313830</v>
      </c>
      <c r="F74" s="48">
        <v>33751035</v>
      </c>
      <c r="G74" s="48">
        <v>34240274</v>
      </c>
      <c r="H74" s="48">
        <v>34732941</v>
      </c>
    </row>
    <row r="75" spans="2:11" ht="16.5" customHeight="1" x14ac:dyDescent="0.25">
      <c r="B75" s="25" t="s">
        <v>1</v>
      </c>
      <c r="C75" s="49">
        <v>32960</v>
      </c>
      <c r="D75" s="49">
        <v>33869</v>
      </c>
      <c r="E75" s="49">
        <v>34654</v>
      </c>
      <c r="F75" s="49">
        <v>35438</v>
      </c>
      <c r="G75" s="49">
        <v>35975</v>
      </c>
      <c r="H75" s="49">
        <v>36826</v>
      </c>
    </row>
    <row r="76" spans="2:11" ht="16.5" customHeight="1" thickBot="1" x14ac:dyDescent="0.3">
      <c r="B76" s="26" t="s">
        <v>2</v>
      </c>
      <c r="C76" s="47">
        <v>528794</v>
      </c>
      <c r="D76" s="47">
        <v>536832</v>
      </c>
      <c r="E76" s="47">
        <v>554591</v>
      </c>
      <c r="F76" s="47">
        <v>554591</v>
      </c>
      <c r="G76" s="47">
        <v>569539</v>
      </c>
      <c r="H76" s="47">
        <v>575696</v>
      </c>
    </row>
    <row r="77" spans="2:11" s="40" customFormat="1" ht="15.6" thickBot="1" x14ac:dyDescent="0.3">
      <c r="B77" s="137" t="s">
        <v>3</v>
      </c>
      <c r="C77" s="50">
        <f>SUM(C74:C76)</f>
        <v>32956496</v>
      </c>
      <c r="D77" s="50">
        <f t="shared" ref="D77:H77" si="7">SUM(D74:D76)</f>
        <v>33361016</v>
      </c>
      <c r="E77" s="50">
        <f t="shared" si="7"/>
        <v>33903075</v>
      </c>
      <c r="F77" s="50">
        <f t="shared" si="7"/>
        <v>34341064</v>
      </c>
      <c r="G77" s="50">
        <f t="shared" si="7"/>
        <v>34845788</v>
      </c>
      <c r="H77" s="50">
        <f t="shared" si="7"/>
        <v>35345463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CAD33-D859-4ABA-8153-AD7DCE1ACBBB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45657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45657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45626</v>
      </c>
      <c r="F11" s="64">
        <f>B3</f>
        <v>45657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63222720</v>
      </c>
      <c r="F12" s="46">
        <v>64263066</v>
      </c>
      <c r="G12" s="11">
        <f t="shared" ref="G12:G14" si="0">F12-E12</f>
        <v>1040346</v>
      </c>
      <c r="H12" s="34">
        <f t="shared" ref="H12:H15" si="1">F12/E12-1</f>
        <v>1.6455255325933393E-2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52048</v>
      </c>
      <c r="F13" s="46">
        <v>53065</v>
      </c>
      <c r="G13" s="11">
        <f t="shared" si="0"/>
        <v>1017</v>
      </c>
      <c r="H13" s="34">
        <f t="shared" si="1"/>
        <v>1.9539655702428549E-2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720191</v>
      </c>
      <c r="F14" s="46">
        <v>729200</v>
      </c>
      <c r="G14" s="11">
        <f t="shared" si="0"/>
        <v>9009</v>
      </c>
      <c r="H14" s="34">
        <f t="shared" si="1"/>
        <v>1.2509181592105456E-2</v>
      </c>
      <c r="I14" s="66"/>
      <c r="J14" s="53"/>
      <c r="L14" s="95"/>
      <c r="M14" s="66"/>
    </row>
    <row r="15" spans="2:15" s="40" customFormat="1" ht="15.6" thickBot="1" x14ac:dyDescent="0.3">
      <c r="B15" s="138" t="s">
        <v>3</v>
      </c>
      <c r="C15" s="138"/>
      <c r="D15" s="139"/>
      <c r="E15" s="67">
        <f>E12+E13+E14</f>
        <v>63994959</v>
      </c>
      <c r="F15" s="67">
        <f>F12+F13+F14</f>
        <v>65045331</v>
      </c>
      <c r="G15" s="67">
        <f>G12+G13+G14</f>
        <v>1050372</v>
      </c>
      <c r="H15" s="38">
        <f t="shared" si="1"/>
        <v>1.6413355308189104E-2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45626</v>
      </c>
      <c r="F19" s="64">
        <f>F11</f>
        <v>45657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34732941</v>
      </c>
      <c r="F20" s="46">
        <v>35121535</v>
      </c>
      <c r="G20" s="11">
        <f>F20-E20</f>
        <v>388594</v>
      </c>
      <c r="H20" s="34">
        <f>F20/E20-1</f>
        <v>1.1188053438953016E-2</v>
      </c>
      <c r="I20" s="53"/>
    </row>
    <row r="21" spans="2:17" ht="15" x14ac:dyDescent="0.25">
      <c r="B21" s="188" t="s">
        <v>1</v>
      </c>
      <c r="C21" s="188"/>
      <c r="D21" s="189"/>
      <c r="E21" s="46">
        <v>36826</v>
      </c>
      <c r="F21" s="46">
        <v>37582</v>
      </c>
      <c r="G21" s="11">
        <f>F21-E21</f>
        <v>756</v>
      </c>
      <c r="H21" s="34">
        <f>F21/E21-1</f>
        <v>2.0528974094389918E-2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575696</v>
      </c>
      <c r="F22" s="46">
        <v>579672</v>
      </c>
      <c r="G22" s="11">
        <f t="shared" ref="G22" si="2">F22-E22</f>
        <v>3976</v>
      </c>
      <c r="H22" s="34">
        <f t="shared" ref="H22:H23" si="3">F22/E22-1</f>
        <v>6.9064228342736733E-3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38" t="s">
        <v>3</v>
      </c>
      <c r="C23" s="138"/>
      <c r="D23" s="139"/>
      <c r="E23" s="67">
        <f>E20+E21+E22</f>
        <v>35345463</v>
      </c>
      <c r="F23" s="67">
        <f>F20+F21+F22</f>
        <v>35738789</v>
      </c>
      <c r="G23" s="67">
        <f>G20+G21+G22</f>
        <v>393326</v>
      </c>
      <c r="H23" s="38">
        <f t="shared" si="3"/>
        <v>1.1128047749721093E-2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45626</v>
      </c>
      <c r="F27" s="64">
        <f>F11</f>
        <v>45657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3738877</v>
      </c>
      <c r="F28" s="46">
        <v>3828519</v>
      </c>
      <c r="G28" s="11">
        <f t="shared" ref="G28:G30" si="4">F28-E28</f>
        <v>89642</v>
      </c>
      <c r="H28" s="34">
        <f t="shared" ref="H28:H31" si="5">F28/E28-1</f>
        <v>2.3975648302952957E-2</v>
      </c>
      <c r="I28" s="33"/>
    </row>
    <row r="29" spans="2:17" ht="15" x14ac:dyDescent="0.25">
      <c r="B29" s="188" t="s">
        <v>1</v>
      </c>
      <c r="C29" s="188"/>
      <c r="D29" s="189"/>
      <c r="E29" s="46">
        <v>6349</v>
      </c>
      <c r="F29" s="46">
        <v>6876</v>
      </c>
      <c r="G29" s="11">
        <f t="shared" si="4"/>
        <v>527</v>
      </c>
      <c r="H29" s="34">
        <f t="shared" si="5"/>
        <v>8.3005197668924335E-2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139894</v>
      </c>
      <c r="F30" s="46">
        <v>145990</v>
      </c>
      <c r="G30" s="11">
        <f t="shared" si="4"/>
        <v>6096</v>
      </c>
      <c r="H30" s="34">
        <f t="shared" si="5"/>
        <v>4.3575850286645679E-2</v>
      </c>
      <c r="I30" s="33"/>
    </row>
    <row r="31" spans="2:17" s="40" customFormat="1" ht="15.6" thickBot="1" x14ac:dyDescent="0.3">
      <c r="B31" s="138" t="s">
        <v>3</v>
      </c>
      <c r="C31" s="138"/>
      <c r="D31" s="139"/>
      <c r="E31" s="67">
        <f>E28+E29+E30</f>
        <v>3885120</v>
      </c>
      <c r="F31" s="67">
        <f>F28+F29+F30</f>
        <v>3981385</v>
      </c>
      <c r="G31" s="67">
        <f>G28+G29+G30</f>
        <v>96265</v>
      </c>
      <c r="H31" s="38">
        <f t="shared" si="5"/>
        <v>2.4777870439008254E-2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7" t="s">
        <v>0</v>
      </c>
      <c r="C41" s="177"/>
      <c r="D41" s="17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79" t="s">
        <v>1</v>
      </c>
      <c r="C42" s="179"/>
      <c r="D42" s="18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66" t="s">
        <v>2</v>
      </c>
      <c r="C43" s="166"/>
      <c r="D43" s="16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64" t="s">
        <v>3</v>
      </c>
      <c r="C44" s="164"/>
      <c r="D44" s="16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45503</v>
      </c>
      <c r="D73" s="64">
        <f t="shared" si="6"/>
        <v>45534</v>
      </c>
      <c r="E73" s="64">
        <f t="shared" si="6"/>
        <v>45565</v>
      </c>
      <c r="F73" s="64">
        <f t="shared" si="6"/>
        <v>45595</v>
      </c>
      <c r="G73" s="64">
        <f>EDATE(H73,-1)</f>
        <v>45626</v>
      </c>
      <c r="H73" s="64">
        <f>B3</f>
        <v>45657</v>
      </c>
      <c r="I73"/>
      <c r="J73"/>
    </row>
    <row r="74" spans="2:11" ht="16.5" customHeight="1" x14ac:dyDescent="0.25">
      <c r="B74" s="24" t="s">
        <v>0</v>
      </c>
      <c r="C74" s="48">
        <v>32790315</v>
      </c>
      <c r="D74" s="48">
        <v>33313830</v>
      </c>
      <c r="E74" s="48">
        <v>33751035</v>
      </c>
      <c r="F74" s="48">
        <v>34240274</v>
      </c>
      <c r="G74" s="48">
        <v>34732941</v>
      </c>
      <c r="H74" s="48">
        <v>35121535</v>
      </c>
    </row>
    <row r="75" spans="2:11" ht="16.5" customHeight="1" x14ac:dyDescent="0.25">
      <c r="B75" s="25" t="s">
        <v>1</v>
      </c>
      <c r="C75" s="49">
        <v>33869</v>
      </c>
      <c r="D75" s="49">
        <v>34654</v>
      </c>
      <c r="E75" s="49">
        <v>35438</v>
      </c>
      <c r="F75" s="49">
        <v>35975</v>
      </c>
      <c r="G75" s="49">
        <v>36826</v>
      </c>
      <c r="H75" s="49">
        <v>37582</v>
      </c>
    </row>
    <row r="76" spans="2:11" ht="16.5" customHeight="1" thickBot="1" x14ac:dyDescent="0.3">
      <c r="B76" s="26" t="s">
        <v>2</v>
      </c>
      <c r="C76" s="47">
        <v>536832</v>
      </c>
      <c r="D76" s="47">
        <v>554591</v>
      </c>
      <c r="E76" s="47">
        <v>554591</v>
      </c>
      <c r="F76" s="47">
        <v>569539</v>
      </c>
      <c r="G76" s="47">
        <v>575696</v>
      </c>
      <c r="H76" s="47">
        <v>579672</v>
      </c>
    </row>
    <row r="77" spans="2:11" s="40" customFormat="1" ht="15.6" thickBot="1" x14ac:dyDescent="0.3">
      <c r="B77" s="139" t="s">
        <v>3</v>
      </c>
      <c r="C77" s="50">
        <f>SUM(C74:C76)</f>
        <v>33361016</v>
      </c>
      <c r="D77" s="50">
        <f t="shared" ref="D77:H77" si="7">SUM(D74:D76)</f>
        <v>33903075</v>
      </c>
      <c r="E77" s="50">
        <f t="shared" si="7"/>
        <v>34341064</v>
      </c>
      <c r="F77" s="50">
        <f t="shared" si="7"/>
        <v>34845788</v>
      </c>
      <c r="G77" s="50">
        <f t="shared" si="7"/>
        <v>35345463</v>
      </c>
      <c r="H77" s="50">
        <f t="shared" si="7"/>
        <v>35738789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73567-CE5C-4E55-9367-6834BB600133}">
  <dimension ref="B2:Q84"/>
  <sheetViews>
    <sheetView topLeftCell="D60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45688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45688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45657</v>
      </c>
      <c r="F11" s="64">
        <f>B3</f>
        <v>45688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64263066</v>
      </c>
      <c r="F12" s="46">
        <v>65380103</v>
      </c>
      <c r="G12" s="11">
        <f t="shared" ref="G12:G14" si="0">F12-E12</f>
        <v>1117037</v>
      </c>
      <c r="H12" s="34">
        <f t="shared" ref="H12:H15" si="1">F12/E12-1</f>
        <v>1.7382254995427671E-2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53065</v>
      </c>
      <c r="F13" s="46">
        <v>54749</v>
      </c>
      <c r="G13" s="11">
        <f t="shared" si="0"/>
        <v>1684</v>
      </c>
      <c r="H13" s="34">
        <f t="shared" si="1"/>
        <v>3.1734665033449572E-2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729200</v>
      </c>
      <c r="F14" s="46">
        <v>736745</v>
      </c>
      <c r="G14" s="11">
        <f t="shared" si="0"/>
        <v>7545</v>
      </c>
      <c r="H14" s="34">
        <f t="shared" si="1"/>
        <v>1.0346955567745564E-2</v>
      </c>
      <c r="I14" s="66"/>
      <c r="J14" s="53"/>
      <c r="L14" s="95"/>
      <c r="M14" s="66"/>
    </row>
    <row r="15" spans="2:15" s="40" customFormat="1" ht="15.6" thickBot="1" x14ac:dyDescent="0.3">
      <c r="B15" s="140" t="s">
        <v>3</v>
      </c>
      <c r="C15" s="140"/>
      <c r="D15" s="141"/>
      <c r="E15" s="67">
        <f>E12+E13+E14</f>
        <v>65045331</v>
      </c>
      <c r="F15" s="67">
        <f>F12+F13+F14</f>
        <v>66171597</v>
      </c>
      <c r="G15" s="67">
        <f>G12+G13+G14</f>
        <v>1126266</v>
      </c>
      <c r="H15" s="38">
        <f t="shared" si="1"/>
        <v>1.7315093684433736E-2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45657</v>
      </c>
      <c r="F19" s="64">
        <f>F11</f>
        <v>45688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35121535</v>
      </c>
      <c r="F20" s="46">
        <v>35708821</v>
      </c>
      <c r="G20" s="11">
        <f>F20-E20</f>
        <v>587286</v>
      </c>
      <c r="H20" s="34">
        <f>F20/E20-1</f>
        <v>1.6721535661809783E-2</v>
      </c>
      <c r="I20" s="53"/>
    </row>
    <row r="21" spans="2:17" ht="15" x14ac:dyDescent="0.25">
      <c r="B21" s="188" t="s">
        <v>1</v>
      </c>
      <c r="C21" s="188"/>
      <c r="D21" s="189"/>
      <c r="E21" s="46">
        <v>37582</v>
      </c>
      <c r="F21" s="46">
        <v>38404</v>
      </c>
      <c r="G21" s="11">
        <f>F21-E21</f>
        <v>822</v>
      </c>
      <c r="H21" s="34">
        <f>F21/E21-1</f>
        <v>2.187217284870413E-2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579672</v>
      </c>
      <c r="F22" s="46">
        <v>584487</v>
      </c>
      <c r="G22" s="11">
        <f t="shared" ref="G22" si="2">F22-E22</f>
        <v>4815</v>
      </c>
      <c r="H22" s="34">
        <f t="shared" ref="H22:H23" si="3">F22/E22-1</f>
        <v>8.3064215625388016E-3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0" t="s">
        <v>3</v>
      </c>
      <c r="C23" s="140"/>
      <c r="D23" s="141"/>
      <c r="E23" s="67">
        <f>E20+E21+E22</f>
        <v>35738789</v>
      </c>
      <c r="F23" s="67">
        <f>F20+F21+F22</f>
        <v>36331712</v>
      </c>
      <c r="G23" s="67">
        <f>G20+G21+G22</f>
        <v>592923</v>
      </c>
      <c r="H23" s="38">
        <f t="shared" si="3"/>
        <v>1.6590461417145486E-2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45657</v>
      </c>
      <c r="F27" s="64">
        <f>F11</f>
        <v>45688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3828519</v>
      </c>
      <c r="F28" s="46">
        <v>3819320</v>
      </c>
      <c r="G28" s="11">
        <f t="shared" ref="G28:G30" si="4">F28-E28</f>
        <v>-9199</v>
      </c>
      <c r="H28" s="34">
        <f t="shared" ref="H28:H31" si="5">F28/E28-1</f>
        <v>-2.4027567840201325E-3</v>
      </c>
      <c r="I28" s="33"/>
    </row>
    <row r="29" spans="2:17" ht="15" x14ac:dyDescent="0.25">
      <c r="B29" s="188" t="s">
        <v>1</v>
      </c>
      <c r="C29" s="188"/>
      <c r="D29" s="189"/>
      <c r="E29" s="46">
        <v>6876</v>
      </c>
      <c r="F29" s="46">
        <v>6365</v>
      </c>
      <c r="G29" s="11">
        <f t="shared" si="4"/>
        <v>-511</v>
      </c>
      <c r="H29" s="34">
        <f t="shared" si="5"/>
        <v>-7.4316463059918569E-2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145990</v>
      </c>
      <c r="F30" s="46">
        <v>161115</v>
      </c>
      <c r="G30" s="11">
        <f t="shared" si="4"/>
        <v>15125</v>
      </c>
      <c r="H30" s="34">
        <f t="shared" si="5"/>
        <v>0.10360298650592514</v>
      </c>
      <c r="I30" s="33"/>
    </row>
    <row r="31" spans="2:17" s="40" customFormat="1" ht="15.6" thickBot="1" x14ac:dyDescent="0.3">
      <c r="B31" s="140" t="s">
        <v>3</v>
      </c>
      <c r="C31" s="140"/>
      <c r="D31" s="141"/>
      <c r="E31" s="67">
        <f>E28+E29+E30</f>
        <v>3981385</v>
      </c>
      <c r="F31" s="67">
        <f>F28+F29+F30</f>
        <v>3986800</v>
      </c>
      <c r="G31" s="67">
        <f>G28+G29+G30</f>
        <v>5415</v>
      </c>
      <c r="H31" s="38">
        <f t="shared" si="5"/>
        <v>1.3600794698327423E-3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7" t="s">
        <v>0</v>
      </c>
      <c r="C41" s="177"/>
      <c r="D41" s="17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79" t="s">
        <v>1</v>
      </c>
      <c r="C42" s="179"/>
      <c r="D42" s="18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66" t="s">
        <v>2</v>
      </c>
      <c r="C43" s="166"/>
      <c r="D43" s="16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64" t="s">
        <v>3</v>
      </c>
      <c r="C44" s="164"/>
      <c r="D44" s="16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45534</v>
      </c>
      <c r="D73" s="64">
        <f t="shared" si="6"/>
        <v>45565</v>
      </c>
      <c r="E73" s="64">
        <f t="shared" si="6"/>
        <v>45595</v>
      </c>
      <c r="F73" s="64">
        <f t="shared" si="6"/>
        <v>45626</v>
      </c>
      <c r="G73" s="64">
        <f>EDATE(H73,-1)</f>
        <v>45657</v>
      </c>
      <c r="H73" s="64">
        <f>B3</f>
        <v>45688</v>
      </c>
      <c r="I73"/>
      <c r="J73"/>
    </row>
    <row r="74" spans="2:11" ht="16.5" customHeight="1" x14ac:dyDescent="0.25">
      <c r="B74" s="24" t="s">
        <v>0</v>
      </c>
      <c r="C74" s="48">
        <v>33313830</v>
      </c>
      <c r="D74" s="48">
        <v>33751035</v>
      </c>
      <c r="E74" s="48">
        <v>34240274</v>
      </c>
      <c r="F74" s="48">
        <v>34732941</v>
      </c>
      <c r="G74" s="48">
        <v>35121535</v>
      </c>
      <c r="H74" s="48">
        <v>35708821</v>
      </c>
    </row>
    <row r="75" spans="2:11" ht="16.5" customHeight="1" x14ac:dyDescent="0.25">
      <c r="B75" s="25" t="s">
        <v>1</v>
      </c>
      <c r="C75" s="49">
        <v>34654</v>
      </c>
      <c r="D75" s="49">
        <v>35438</v>
      </c>
      <c r="E75" s="49">
        <v>35975</v>
      </c>
      <c r="F75" s="49">
        <v>36826</v>
      </c>
      <c r="G75" s="49">
        <v>37582</v>
      </c>
      <c r="H75" s="49">
        <v>38404</v>
      </c>
    </row>
    <row r="76" spans="2:11" ht="16.5" customHeight="1" thickBot="1" x14ac:dyDescent="0.3">
      <c r="B76" s="26" t="s">
        <v>2</v>
      </c>
      <c r="C76" s="47">
        <v>554591</v>
      </c>
      <c r="D76" s="47">
        <v>554591</v>
      </c>
      <c r="E76" s="47">
        <v>569539</v>
      </c>
      <c r="F76" s="47">
        <v>575696</v>
      </c>
      <c r="G76" s="47">
        <v>579672</v>
      </c>
      <c r="H76" s="47">
        <v>584487</v>
      </c>
    </row>
    <row r="77" spans="2:11" s="40" customFormat="1" ht="15.6" thickBot="1" x14ac:dyDescent="0.3">
      <c r="B77" s="141" t="s">
        <v>3</v>
      </c>
      <c r="C77" s="50">
        <f>SUM(C74:C76)</f>
        <v>33903075</v>
      </c>
      <c r="D77" s="50">
        <f t="shared" ref="D77:H77" si="7">SUM(D74:D76)</f>
        <v>34341064</v>
      </c>
      <c r="E77" s="50">
        <f t="shared" si="7"/>
        <v>34845788</v>
      </c>
      <c r="F77" s="50">
        <f t="shared" si="7"/>
        <v>35345463</v>
      </c>
      <c r="G77" s="50">
        <f t="shared" si="7"/>
        <v>35738789</v>
      </c>
      <c r="H77" s="50">
        <f t="shared" si="7"/>
        <v>36331712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D739B-2E04-4682-A49B-62CE0CC0F508}">
  <dimension ref="B2:Q84"/>
  <sheetViews>
    <sheetView topLeftCell="E63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45716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45716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45685</v>
      </c>
      <c r="F11" s="64">
        <f>B3</f>
        <v>45716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65380103</v>
      </c>
      <c r="F12" s="46">
        <v>66325387</v>
      </c>
      <c r="G12" s="11">
        <f t="shared" ref="G12:G14" si="0">F12-E12</f>
        <v>945284</v>
      </c>
      <c r="H12" s="34">
        <f t="shared" ref="H12:H15" si="1">F12/E12-1</f>
        <v>1.4458282514483001E-2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54749</v>
      </c>
      <c r="F13" s="46">
        <v>56087</v>
      </c>
      <c r="G13" s="11">
        <f t="shared" si="0"/>
        <v>1338</v>
      </c>
      <c r="H13" s="34">
        <f t="shared" si="1"/>
        <v>2.4438802535206028E-2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736745</v>
      </c>
      <c r="F14" s="46">
        <v>749714</v>
      </c>
      <c r="G14" s="11">
        <f t="shared" si="0"/>
        <v>12969</v>
      </c>
      <c r="H14" s="34">
        <f t="shared" si="1"/>
        <v>1.7603105552124632E-2</v>
      </c>
      <c r="I14" s="66"/>
      <c r="J14" s="53"/>
      <c r="L14" s="95"/>
      <c r="M14" s="66"/>
    </row>
    <row r="15" spans="2:15" s="40" customFormat="1" ht="15.6" thickBot="1" x14ac:dyDescent="0.3">
      <c r="B15" s="142" t="s">
        <v>3</v>
      </c>
      <c r="C15" s="142"/>
      <c r="D15" s="143"/>
      <c r="E15" s="67">
        <f>E12+E13+E14</f>
        <v>66171597</v>
      </c>
      <c r="F15" s="67">
        <f>F12+F13+F14</f>
        <v>67131188</v>
      </c>
      <c r="G15" s="67">
        <f>G12+G13+G14</f>
        <v>959591</v>
      </c>
      <c r="H15" s="38">
        <f t="shared" si="1"/>
        <v>1.4501554194014776E-2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45685</v>
      </c>
      <c r="F19" s="64">
        <f>F11</f>
        <v>45716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35708821</v>
      </c>
      <c r="F20" s="46">
        <v>36094783</v>
      </c>
      <c r="G20" s="11">
        <f>F20-E20</f>
        <v>385962</v>
      </c>
      <c r="H20" s="34">
        <f>F20/E20-1</f>
        <v>1.0808589843949168E-2</v>
      </c>
      <c r="I20" s="53"/>
    </row>
    <row r="21" spans="2:17" ht="15" x14ac:dyDescent="0.25">
      <c r="B21" s="188" t="s">
        <v>1</v>
      </c>
      <c r="C21" s="188"/>
      <c r="D21" s="189"/>
      <c r="E21" s="46">
        <v>38404</v>
      </c>
      <c r="F21" s="46">
        <v>39481</v>
      </c>
      <c r="G21" s="11">
        <f>F21-E21</f>
        <v>1077</v>
      </c>
      <c r="H21" s="34">
        <f>F21/E21-1</f>
        <v>2.8043953754817164E-2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584487</v>
      </c>
      <c r="F22" s="46">
        <v>594277</v>
      </c>
      <c r="G22" s="11">
        <f t="shared" ref="G22" si="2">F22-E22</f>
        <v>9790</v>
      </c>
      <c r="H22" s="34">
        <f t="shared" ref="H22:H23" si="3">F22/E22-1</f>
        <v>1.6749730960654352E-2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42" t="s">
        <v>3</v>
      </c>
      <c r="C23" s="142"/>
      <c r="D23" s="143"/>
      <c r="E23" s="67">
        <f>E20+E21+E22</f>
        <v>36331712</v>
      </c>
      <c r="F23" s="67">
        <f>F20+F21+F22</f>
        <v>36728541</v>
      </c>
      <c r="G23" s="67">
        <f>G20+G21+G22</f>
        <v>396829</v>
      </c>
      <c r="H23" s="38">
        <f t="shared" si="3"/>
        <v>1.0922386481539981E-2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45685</v>
      </c>
      <c r="F27" s="64">
        <f>F11</f>
        <v>45716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3819320</v>
      </c>
      <c r="F28" s="46">
        <v>3864135</v>
      </c>
      <c r="G28" s="11">
        <f t="shared" ref="G28:G30" si="4">F28-E28</f>
        <v>44815</v>
      </c>
      <c r="H28" s="34">
        <f t="shared" ref="H28:H31" si="5">F28/E28-1</f>
        <v>1.1733764125551049E-2</v>
      </c>
      <c r="I28" s="33"/>
    </row>
    <row r="29" spans="2:17" ht="15" x14ac:dyDescent="0.25">
      <c r="B29" s="188" t="s">
        <v>1</v>
      </c>
      <c r="C29" s="188"/>
      <c r="D29" s="189"/>
      <c r="E29" s="46">
        <v>6365</v>
      </c>
      <c r="F29" s="46">
        <v>6893</v>
      </c>
      <c r="G29" s="11">
        <f t="shared" si="4"/>
        <v>528</v>
      </c>
      <c r="H29" s="34">
        <f t="shared" si="5"/>
        <v>8.2953652788688048E-2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161115</v>
      </c>
      <c r="F30" s="46">
        <v>149948</v>
      </c>
      <c r="G30" s="11">
        <f t="shared" si="4"/>
        <v>-11167</v>
      </c>
      <c r="H30" s="34">
        <f t="shared" si="5"/>
        <v>-6.9310740775222701E-2</v>
      </c>
      <c r="I30" s="33"/>
    </row>
    <row r="31" spans="2:17" s="40" customFormat="1" ht="15.6" thickBot="1" x14ac:dyDescent="0.3">
      <c r="B31" s="142" t="s">
        <v>3</v>
      </c>
      <c r="C31" s="142"/>
      <c r="D31" s="143"/>
      <c r="E31" s="67">
        <f>E28+E29+E30</f>
        <v>3986800</v>
      </c>
      <c r="F31" s="67">
        <f>F28+F29+F30</f>
        <v>4020976</v>
      </c>
      <c r="G31" s="67">
        <f>G28+G29+G30</f>
        <v>34176</v>
      </c>
      <c r="H31" s="38">
        <f t="shared" si="5"/>
        <v>8.5722885522223624E-3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7" t="s">
        <v>0</v>
      </c>
      <c r="C41" s="177"/>
      <c r="D41" s="17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79" t="s">
        <v>1</v>
      </c>
      <c r="C42" s="179"/>
      <c r="D42" s="18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66" t="s">
        <v>2</v>
      </c>
      <c r="C43" s="166"/>
      <c r="D43" s="16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64" t="s">
        <v>3</v>
      </c>
      <c r="C44" s="164"/>
      <c r="D44" s="16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45563</v>
      </c>
      <c r="D73" s="64">
        <f t="shared" si="6"/>
        <v>45593</v>
      </c>
      <c r="E73" s="64">
        <f t="shared" si="6"/>
        <v>45624</v>
      </c>
      <c r="F73" s="64">
        <f t="shared" si="6"/>
        <v>45654</v>
      </c>
      <c r="G73" s="64">
        <f>EDATE(H73,-1)</f>
        <v>45685</v>
      </c>
      <c r="H73" s="64">
        <f>B3</f>
        <v>45716</v>
      </c>
      <c r="I73"/>
      <c r="J73"/>
    </row>
    <row r="74" spans="2:11" ht="16.5" customHeight="1" x14ac:dyDescent="0.25">
      <c r="B74" s="24" t="s">
        <v>0</v>
      </c>
      <c r="C74" s="48">
        <v>33751035</v>
      </c>
      <c r="D74" s="48">
        <v>34240274</v>
      </c>
      <c r="E74" s="48">
        <v>34732941</v>
      </c>
      <c r="F74" s="48">
        <v>35121535</v>
      </c>
      <c r="G74" s="48">
        <v>35510217</v>
      </c>
      <c r="H74" s="48">
        <v>36094783</v>
      </c>
    </row>
    <row r="75" spans="2:11" ht="16.5" customHeight="1" x14ac:dyDescent="0.25">
      <c r="B75" s="25" t="s">
        <v>1</v>
      </c>
      <c r="C75" s="49">
        <v>35438</v>
      </c>
      <c r="D75" s="49">
        <v>35975</v>
      </c>
      <c r="E75" s="49">
        <v>36826</v>
      </c>
      <c r="F75" s="49">
        <v>37582</v>
      </c>
      <c r="G75" s="49">
        <v>38404</v>
      </c>
      <c r="H75" s="49">
        <v>39481</v>
      </c>
    </row>
    <row r="76" spans="2:11" ht="16.5" customHeight="1" thickBot="1" x14ac:dyDescent="0.3">
      <c r="B76" s="26" t="s">
        <v>2</v>
      </c>
      <c r="C76" s="47">
        <v>554591</v>
      </c>
      <c r="D76" s="47">
        <v>569539</v>
      </c>
      <c r="E76" s="47">
        <v>575696</v>
      </c>
      <c r="F76" s="47">
        <v>579672</v>
      </c>
      <c r="G76" s="47">
        <v>584487</v>
      </c>
      <c r="H76" s="47">
        <v>594277</v>
      </c>
    </row>
    <row r="77" spans="2:11" s="40" customFormat="1" ht="15.6" thickBot="1" x14ac:dyDescent="0.3">
      <c r="B77" s="143" t="s">
        <v>3</v>
      </c>
      <c r="C77" s="50">
        <f>SUM(C74:C76)</f>
        <v>34341064</v>
      </c>
      <c r="D77" s="50">
        <f t="shared" ref="D77:H77" si="7">SUM(D74:D76)</f>
        <v>34845788</v>
      </c>
      <c r="E77" s="50">
        <f t="shared" si="7"/>
        <v>35345463</v>
      </c>
      <c r="F77" s="50">
        <f t="shared" si="7"/>
        <v>35738789</v>
      </c>
      <c r="G77" s="50">
        <f t="shared" si="7"/>
        <v>36133108</v>
      </c>
      <c r="H77" s="50">
        <f t="shared" si="7"/>
        <v>36728541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89B28-7185-49C1-B380-780DB20D8383}">
  <dimension ref="B2:Q84"/>
  <sheetViews>
    <sheetView topLeftCell="F61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45747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45747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45716</v>
      </c>
      <c r="F11" s="64">
        <f>B3</f>
        <v>45747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66325387</v>
      </c>
      <c r="F12" s="46">
        <v>67144651</v>
      </c>
      <c r="G12" s="11">
        <f t="shared" ref="G12:G14" si="0">F12-E12</f>
        <v>819264</v>
      </c>
      <c r="H12" s="34">
        <f t="shared" ref="H12:H15" si="1">F12/E12-1</f>
        <v>1.2352193286109259E-2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56087</v>
      </c>
      <c r="F13" s="46">
        <v>57544</v>
      </c>
      <c r="G13" s="11">
        <f t="shared" si="0"/>
        <v>1457</v>
      </c>
      <c r="H13" s="34">
        <f t="shared" si="1"/>
        <v>2.597749924224857E-2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749714</v>
      </c>
      <c r="F14" s="46">
        <v>757244</v>
      </c>
      <c r="G14" s="11">
        <f t="shared" si="0"/>
        <v>7530</v>
      </c>
      <c r="H14" s="34">
        <f t="shared" si="1"/>
        <v>1.0043830047191227E-2</v>
      </c>
      <c r="I14" s="66"/>
      <c r="J14" s="53"/>
      <c r="L14" s="95"/>
      <c r="M14" s="66"/>
    </row>
    <row r="15" spans="2:15" s="40" customFormat="1" ht="15.6" thickBot="1" x14ac:dyDescent="0.3">
      <c r="B15" s="144" t="s">
        <v>3</v>
      </c>
      <c r="C15" s="144"/>
      <c r="D15" s="145"/>
      <c r="E15" s="67">
        <f>E12+E13+E14</f>
        <v>67131188</v>
      </c>
      <c r="F15" s="67">
        <f>F12+F13+F14</f>
        <v>67959439</v>
      </c>
      <c r="G15" s="67">
        <f>G12+G13+G14</f>
        <v>828251</v>
      </c>
      <c r="H15" s="38">
        <f t="shared" si="1"/>
        <v>1.233779744818464E-2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45716</v>
      </c>
      <c r="F19" s="64">
        <f>F11</f>
        <v>45747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36094783</v>
      </c>
      <c r="F20" s="46">
        <v>36452566</v>
      </c>
      <c r="G20" s="11">
        <f>F20-E20</f>
        <v>357783</v>
      </c>
      <c r="H20" s="34">
        <f>F20/E20-1</f>
        <v>9.912318907693729E-3</v>
      </c>
      <c r="I20" s="53"/>
    </row>
    <row r="21" spans="2:17" ht="15" x14ac:dyDescent="0.25">
      <c r="B21" s="188" t="s">
        <v>1</v>
      </c>
      <c r="C21" s="188"/>
      <c r="D21" s="189"/>
      <c r="E21" s="46">
        <v>39481</v>
      </c>
      <c r="F21" s="46">
        <v>40811</v>
      </c>
      <c r="G21" s="11">
        <f>F21-E21</f>
        <v>1330</v>
      </c>
      <c r="H21" s="34">
        <f>F21/E21-1</f>
        <v>3.3687089992654684E-2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594277</v>
      </c>
      <c r="F22" s="46">
        <v>597832</v>
      </c>
      <c r="G22" s="11">
        <f t="shared" ref="G22" si="2">F22-E22</f>
        <v>3555</v>
      </c>
      <c r="H22" s="34">
        <f t="shared" ref="H22:H23" si="3">F22/E22-1</f>
        <v>5.9820588715362444E-3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4" t="s">
        <v>3</v>
      </c>
      <c r="C23" s="144"/>
      <c r="D23" s="145"/>
      <c r="E23" s="67">
        <f>E20+E21+E22</f>
        <v>36728541</v>
      </c>
      <c r="F23" s="67">
        <f>F20+F21+F22</f>
        <v>37091209</v>
      </c>
      <c r="G23" s="67">
        <f>G20+G21+G22</f>
        <v>362668</v>
      </c>
      <c r="H23" s="38">
        <f t="shared" si="3"/>
        <v>9.8742827818834034E-3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45716</v>
      </c>
      <c r="F27" s="64">
        <f>F11</f>
        <v>45747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3864135</v>
      </c>
      <c r="F28" s="46">
        <v>4035832</v>
      </c>
      <c r="G28" s="11">
        <f t="shared" ref="G28:G30" si="4">F28-E28</f>
        <v>171697</v>
      </c>
      <c r="H28" s="34">
        <f t="shared" ref="H28:H31" si="5">F28/E28-1</f>
        <v>4.4433488995596626E-2</v>
      </c>
      <c r="I28" s="33"/>
    </row>
    <row r="29" spans="2:17" ht="15" x14ac:dyDescent="0.25">
      <c r="B29" s="188" t="s">
        <v>1</v>
      </c>
      <c r="C29" s="188"/>
      <c r="D29" s="189"/>
      <c r="E29" s="46">
        <v>6893</v>
      </c>
      <c r="F29" s="46">
        <v>7553</v>
      </c>
      <c r="G29" s="11">
        <f t="shared" si="4"/>
        <v>660</v>
      </c>
      <c r="H29" s="34">
        <f t="shared" si="5"/>
        <v>9.5749310895111073E-2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149948</v>
      </c>
      <c r="F30" s="46">
        <v>160248</v>
      </c>
      <c r="G30" s="11">
        <f t="shared" si="4"/>
        <v>10300</v>
      </c>
      <c r="H30" s="34">
        <f t="shared" si="5"/>
        <v>6.8690479366180224E-2</v>
      </c>
      <c r="I30" s="33"/>
    </row>
    <row r="31" spans="2:17" s="40" customFormat="1" ht="15.6" thickBot="1" x14ac:dyDescent="0.3">
      <c r="B31" s="144" t="s">
        <v>3</v>
      </c>
      <c r="C31" s="144"/>
      <c r="D31" s="145"/>
      <c r="E31" s="67">
        <f>E28+E29+E30</f>
        <v>4020976</v>
      </c>
      <c r="F31" s="67">
        <f>F28+F29+F30</f>
        <v>4203633</v>
      </c>
      <c r="G31" s="67">
        <f>G28+G29+G30</f>
        <v>182657</v>
      </c>
      <c r="H31" s="38">
        <f t="shared" si="5"/>
        <v>4.542603586790861E-2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7" t="s">
        <v>0</v>
      </c>
      <c r="C41" s="177"/>
      <c r="D41" s="17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79" t="s">
        <v>1</v>
      </c>
      <c r="C42" s="179"/>
      <c r="D42" s="18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66" t="s">
        <v>2</v>
      </c>
      <c r="C43" s="166"/>
      <c r="D43" s="16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64" t="s">
        <v>3</v>
      </c>
      <c r="C44" s="164"/>
      <c r="D44" s="16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45593</v>
      </c>
      <c r="D73" s="64">
        <f t="shared" si="6"/>
        <v>45624</v>
      </c>
      <c r="E73" s="64">
        <f t="shared" si="6"/>
        <v>45654</v>
      </c>
      <c r="F73" s="64">
        <f t="shared" si="6"/>
        <v>45685</v>
      </c>
      <c r="G73" s="64">
        <f>EDATE(H73,-1)</f>
        <v>45716</v>
      </c>
      <c r="H73" s="64">
        <f>B3</f>
        <v>45747</v>
      </c>
      <c r="I73"/>
      <c r="J73"/>
    </row>
    <row r="74" spans="2:11" ht="16.5" customHeight="1" x14ac:dyDescent="0.25">
      <c r="B74" s="24" t="s">
        <v>0</v>
      </c>
      <c r="C74" s="48">
        <v>34240274</v>
      </c>
      <c r="D74" s="48">
        <v>34732941</v>
      </c>
      <c r="E74" s="48">
        <v>35121535</v>
      </c>
      <c r="F74" s="48">
        <v>35510217</v>
      </c>
      <c r="G74" s="48">
        <v>35980913</v>
      </c>
      <c r="H74" s="48">
        <v>36452566</v>
      </c>
    </row>
    <row r="75" spans="2:11" ht="16.5" customHeight="1" x14ac:dyDescent="0.25">
      <c r="B75" s="25" t="s">
        <v>1</v>
      </c>
      <c r="C75" s="49">
        <v>35975</v>
      </c>
      <c r="D75" s="49">
        <v>36826</v>
      </c>
      <c r="E75" s="49">
        <v>37582</v>
      </c>
      <c r="F75" s="49">
        <v>38404</v>
      </c>
      <c r="G75" s="49">
        <v>39481</v>
      </c>
      <c r="H75" s="49">
        <v>40811</v>
      </c>
    </row>
    <row r="76" spans="2:11" ht="16.5" customHeight="1" thickBot="1" x14ac:dyDescent="0.3">
      <c r="B76" s="26" t="s">
        <v>2</v>
      </c>
      <c r="C76" s="47">
        <v>569539</v>
      </c>
      <c r="D76" s="47">
        <v>575696</v>
      </c>
      <c r="E76" s="47">
        <v>579672</v>
      </c>
      <c r="F76" s="47">
        <v>584487</v>
      </c>
      <c r="G76" s="47">
        <v>594277</v>
      </c>
      <c r="H76" s="47">
        <v>597832</v>
      </c>
    </row>
    <row r="77" spans="2:11" s="40" customFormat="1" ht="15.6" thickBot="1" x14ac:dyDescent="0.3">
      <c r="B77" s="145" t="s">
        <v>3</v>
      </c>
      <c r="C77" s="50">
        <f>SUM(C74:C76)</f>
        <v>34845788</v>
      </c>
      <c r="D77" s="50">
        <f t="shared" ref="D77:H77" si="7">SUM(D74:D76)</f>
        <v>35345463</v>
      </c>
      <c r="E77" s="50">
        <f t="shared" si="7"/>
        <v>35738789</v>
      </c>
      <c r="F77" s="50">
        <f t="shared" si="7"/>
        <v>36133108</v>
      </c>
      <c r="G77" s="50">
        <f t="shared" si="7"/>
        <v>36614671</v>
      </c>
      <c r="H77" s="50">
        <f t="shared" si="7"/>
        <v>37091209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BD53-97C8-48AA-B3C6-2A4DB99A3908}">
  <sheetPr>
    <pageSetUpPr fitToPage="1"/>
  </sheetPr>
  <dimension ref="B2:P84"/>
  <sheetViews>
    <sheetView topLeftCell="B1" zoomScaleNormal="100" workbookViewId="0">
      <selection activeCell="J6" sqref="J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5" width="9.109375" style="43"/>
    <col min="16" max="16" width="12.6640625" style="43" bestFit="1" customWidth="1"/>
    <col min="17" max="16384" width="9.109375" style="43"/>
  </cols>
  <sheetData>
    <row r="2" spans="2:16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6" s="1" customFormat="1" ht="21" thickBot="1" x14ac:dyDescent="0.3">
      <c r="B3" s="184">
        <v>44681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44681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5" t="s">
        <v>11</v>
      </c>
      <c r="C11" s="175"/>
      <c r="D11" s="176"/>
      <c r="E11" s="64">
        <f>EDATE(F11,-1)</f>
        <v>44650</v>
      </c>
      <c r="F11" s="64">
        <f>B3</f>
        <v>44681</v>
      </c>
      <c r="G11" s="16" t="s">
        <v>4</v>
      </c>
      <c r="H11" s="16" t="s">
        <v>5</v>
      </c>
      <c r="J11" s="45"/>
    </row>
    <row r="12" spans="2:16" ht="15" x14ac:dyDescent="0.25">
      <c r="B12" s="190" t="s">
        <v>0</v>
      </c>
      <c r="C12" s="190"/>
      <c r="D12" s="191"/>
      <c r="E12" s="46">
        <v>31769182</v>
      </c>
      <c r="F12" s="46">
        <v>32683608</v>
      </c>
      <c r="G12" s="11">
        <f t="shared" ref="G12:G14" si="0">F12-E12</f>
        <v>914426</v>
      </c>
      <c r="H12" s="34">
        <f t="shared" ref="H12:H15" si="1">F12/E12-1</f>
        <v>2.8783429173593555E-2</v>
      </c>
      <c r="I12" s="66"/>
      <c r="J12" s="53"/>
      <c r="P12" s="66"/>
    </row>
    <row r="13" spans="2:16" ht="15" x14ac:dyDescent="0.25">
      <c r="B13" s="188" t="s">
        <v>1</v>
      </c>
      <c r="C13" s="188"/>
      <c r="D13" s="189"/>
      <c r="E13" s="46">
        <v>30841</v>
      </c>
      <c r="F13" s="46">
        <v>31776</v>
      </c>
      <c r="G13" s="11">
        <f t="shared" si="0"/>
        <v>935</v>
      </c>
      <c r="H13" s="34">
        <f t="shared" si="1"/>
        <v>3.0316786096430182E-2</v>
      </c>
      <c r="I13" s="66"/>
      <c r="J13" s="53"/>
    </row>
    <row r="14" spans="2:16" ht="18" customHeight="1" thickBot="1" x14ac:dyDescent="0.3">
      <c r="B14" s="186" t="s">
        <v>2</v>
      </c>
      <c r="C14" s="186"/>
      <c r="D14" s="187"/>
      <c r="E14" s="46">
        <v>465250</v>
      </c>
      <c r="F14" s="46">
        <v>481688</v>
      </c>
      <c r="G14" s="11">
        <f t="shared" si="0"/>
        <v>16438</v>
      </c>
      <c r="H14" s="34">
        <f t="shared" si="1"/>
        <v>3.533154218162271E-2</v>
      </c>
      <c r="I14" s="66"/>
      <c r="J14" s="53"/>
    </row>
    <row r="15" spans="2:16" s="40" customFormat="1" ht="15.6" thickBot="1" x14ac:dyDescent="0.3">
      <c r="B15" s="58" t="s">
        <v>3</v>
      </c>
      <c r="C15" s="58"/>
      <c r="D15" s="59"/>
      <c r="E15" s="67">
        <f>E12+E13+E14</f>
        <v>32265273</v>
      </c>
      <c r="F15" s="67">
        <f>F12+F13+F14</f>
        <v>33197072</v>
      </c>
      <c r="G15" s="67">
        <f>G12+G13+G14</f>
        <v>931799</v>
      </c>
      <c r="H15" s="38">
        <f t="shared" si="1"/>
        <v>2.8879315541511241E-2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5" t="s">
        <v>11</v>
      </c>
      <c r="C19" s="175"/>
      <c r="D19" s="176"/>
      <c r="E19" s="64">
        <f>E11</f>
        <v>44650</v>
      </c>
      <c r="F19" s="64">
        <f>F11</f>
        <v>44681</v>
      </c>
      <c r="G19" s="16" t="s">
        <v>4</v>
      </c>
      <c r="H19" s="16" t="s">
        <v>5</v>
      </c>
      <c r="J19" s="45"/>
    </row>
    <row r="20" spans="2:10" ht="15" x14ac:dyDescent="0.25">
      <c r="B20" s="190" t="s">
        <v>0</v>
      </c>
      <c r="C20" s="190"/>
      <c r="D20" s="191"/>
      <c r="E20" s="46">
        <v>18881687</v>
      </c>
      <c r="F20" s="46">
        <v>19323213</v>
      </c>
      <c r="G20" s="11">
        <f>F20-E20</f>
        <v>441526</v>
      </c>
      <c r="H20" s="34">
        <f>F20/E20-1</f>
        <v>2.338382158331509E-2</v>
      </c>
      <c r="I20" s="53"/>
    </row>
    <row r="21" spans="2:10" ht="15" x14ac:dyDescent="0.25">
      <c r="B21" s="188" t="s">
        <v>1</v>
      </c>
      <c r="C21" s="188"/>
      <c r="D21" s="189"/>
      <c r="E21" s="46">
        <v>21131</v>
      </c>
      <c r="F21" s="46">
        <v>21524</v>
      </c>
      <c r="G21" s="11">
        <f>F21-E21</f>
        <v>393</v>
      </c>
      <c r="H21" s="34">
        <f>F21/E21-1</f>
        <v>1.8598267947565139E-2</v>
      </c>
      <c r="I21" s="53"/>
    </row>
    <row r="22" spans="2:10" ht="18" customHeight="1" thickBot="1" x14ac:dyDescent="0.3">
      <c r="B22" s="186" t="s">
        <v>2</v>
      </c>
      <c r="C22" s="186"/>
      <c r="D22" s="187"/>
      <c r="E22" s="46">
        <v>360205</v>
      </c>
      <c r="F22" s="46">
        <v>374023</v>
      </c>
      <c r="G22" s="11">
        <f t="shared" ref="G22" si="2">F22-E22</f>
        <v>13818</v>
      </c>
      <c r="H22" s="34">
        <f t="shared" ref="H22:H23" si="3">F22/E22-1</f>
        <v>3.8361488596771354E-2</v>
      </c>
      <c r="I22" s="53"/>
    </row>
    <row r="23" spans="2:10" s="40" customFormat="1" ht="15.6" thickBot="1" x14ac:dyDescent="0.3">
      <c r="B23" s="58" t="s">
        <v>3</v>
      </c>
      <c r="C23" s="58"/>
      <c r="D23" s="59"/>
      <c r="E23" s="67">
        <f>E20+E21+E22</f>
        <v>19263023</v>
      </c>
      <c r="F23" s="67">
        <f>F20+F21+F22</f>
        <v>19718760</v>
      </c>
      <c r="G23" s="67">
        <f>G20+G21+G22</f>
        <v>455737</v>
      </c>
      <c r="H23" s="38">
        <f t="shared" si="3"/>
        <v>2.3658643817224378E-2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5" t="s">
        <v>11</v>
      </c>
      <c r="C27" s="175"/>
      <c r="D27" s="176"/>
      <c r="E27" s="64">
        <f>E11</f>
        <v>44650</v>
      </c>
      <c r="F27" s="64">
        <f>F11</f>
        <v>44681</v>
      </c>
      <c r="G27" s="16" t="s">
        <v>4</v>
      </c>
      <c r="H27" s="16" t="s">
        <v>5</v>
      </c>
    </row>
    <row r="28" spans="2:10" ht="15" x14ac:dyDescent="0.25">
      <c r="B28" s="190" t="s">
        <v>0</v>
      </c>
      <c r="C28" s="190"/>
      <c r="D28" s="191"/>
      <c r="E28" s="46">
        <v>1990756</v>
      </c>
      <c r="F28" s="46">
        <v>2362460</v>
      </c>
      <c r="G28" s="11">
        <f t="shared" ref="G28:G30" si="4">F28-E28</f>
        <v>371704</v>
      </c>
      <c r="H28" s="34">
        <f t="shared" ref="H28:H31" si="5">F28/E28-1</f>
        <v>0.18671499671481584</v>
      </c>
      <c r="I28" s="33"/>
    </row>
    <row r="29" spans="2:10" ht="15" x14ac:dyDescent="0.25">
      <c r="B29" s="188" t="s">
        <v>1</v>
      </c>
      <c r="C29" s="188"/>
      <c r="D29" s="189"/>
      <c r="E29" s="46">
        <v>1122</v>
      </c>
      <c r="F29" s="46">
        <v>1384</v>
      </c>
      <c r="G29" s="11">
        <f t="shared" si="4"/>
        <v>262</v>
      </c>
      <c r="H29" s="34">
        <f t="shared" si="5"/>
        <v>0.23351158645276282</v>
      </c>
      <c r="I29" s="33"/>
    </row>
    <row r="30" spans="2:10" ht="18" customHeight="1" thickBot="1" x14ac:dyDescent="0.3">
      <c r="B30" s="186" t="s">
        <v>2</v>
      </c>
      <c r="C30" s="186"/>
      <c r="D30" s="187"/>
      <c r="E30" s="46">
        <v>10834</v>
      </c>
      <c r="F30" s="46">
        <v>54703</v>
      </c>
      <c r="G30" s="11">
        <f t="shared" si="4"/>
        <v>43869</v>
      </c>
      <c r="H30" s="34">
        <f t="shared" si="5"/>
        <v>4.0491969724940002</v>
      </c>
      <c r="I30" s="33"/>
    </row>
    <row r="31" spans="2:10" s="40" customFormat="1" ht="15.6" thickBot="1" x14ac:dyDescent="0.3">
      <c r="B31" s="58" t="s">
        <v>3</v>
      </c>
      <c r="C31" s="58"/>
      <c r="D31" s="59"/>
      <c r="E31" s="67">
        <f>E28+E29+E30</f>
        <v>2002712</v>
      </c>
      <c r="F31" s="67">
        <f>F28+F29+F30</f>
        <v>2418547</v>
      </c>
      <c r="G31" s="67">
        <f>G28+G29+G30</f>
        <v>415835</v>
      </c>
      <c r="H31" s="38">
        <f t="shared" si="5"/>
        <v>0.20763594565768817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7" t="s">
        <v>0</v>
      </c>
      <c r="C41" s="177"/>
      <c r="D41" s="178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79" t="s">
        <v>1</v>
      </c>
      <c r="C42" s="179"/>
      <c r="D42" s="180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66" t="s">
        <v>2</v>
      </c>
      <c r="C43" s="166"/>
      <c r="D43" s="167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64" t="s">
        <v>3</v>
      </c>
      <c r="C44" s="164"/>
      <c r="D44" s="165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44528</v>
      </c>
      <c r="D73" s="64">
        <f t="shared" si="7"/>
        <v>44558</v>
      </c>
      <c r="E73" s="64">
        <f t="shared" si="7"/>
        <v>44589</v>
      </c>
      <c r="F73" s="64">
        <f t="shared" si="7"/>
        <v>44620</v>
      </c>
      <c r="G73" s="64">
        <f>EDATE(H73,-1)</f>
        <v>44650</v>
      </c>
      <c r="H73" s="64">
        <f>B3</f>
        <v>44681</v>
      </c>
      <c r="I73"/>
      <c r="J73"/>
    </row>
    <row r="74" spans="2:11" ht="16.5" customHeight="1" x14ac:dyDescent="0.25">
      <c r="B74" s="24" t="s">
        <v>0</v>
      </c>
      <c r="C74" s="48">
        <v>16196130</v>
      </c>
      <c r="D74" s="48">
        <v>16779069</v>
      </c>
      <c r="E74" s="48">
        <v>17405817</v>
      </c>
      <c r="F74" s="48">
        <v>18128529</v>
      </c>
      <c r="G74" s="48">
        <v>18881687</v>
      </c>
      <c r="H74" s="48">
        <v>19323213</v>
      </c>
    </row>
    <row r="75" spans="2:11" ht="16.5" customHeight="1" x14ac:dyDescent="0.25">
      <c r="B75" s="25" t="s">
        <v>1</v>
      </c>
      <c r="C75" s="49">
        <v>20272</v>
      </c>
      <c r="D75" s="49">
        <v>20446</v>
      </c>
      <c r="E75" s="49">
        <v>20536</v>
      </c>
      <c r="F75" s="49">
        <v>20698</v>
      </c>
      <c r="G75" s="49">
        <v>21131</v>
      </c>
      <c r="H75" s="49">
        <v>21524</v>
      </c>
    </row>
    <row r="76" spans="2:11" ht="16.5" customHeight="1" thickBot="1" x14ac:dyDescent="0.3">
      <c r="B76" s="26" t="s">
        <v>2</v>
      </c>
      <c r="C76" s="47">
        <v>288895</v>
      </c>
      <c r="D76" s="47">
        <v>327432</v>
      </c>
      <c r="E76" s="47">
        <v>345411</v>
      </c>
      <c r="F76" s="47">
        <v>361205</v>
      </c>
      <c r="G76" s="47">
        <v>360205</v>
      </c>
      <c r="H76" s="47">
        <v>374023</v>
      </c>
    </row>
    <row r="77" spans="2:11" s="40" customFormat="1" ht="15.6" thickBot="1" x14ac:dyDescent="0.3">
      <c r="B77" s="59" t="s">
        <v>3</v>
      </c>
      <c r="C77" s="50">
        <f t="shared" ref="C77:H77" si="8">C74+C75+C76</f>
        <v>16505297</v>
      </c>
      <c r="D77" s="50">
        <f t="shared" si="8"/>
        <v>17126947</v>
      </c>
      <c r="E77" s="50">
        <f t="shared" si="8"/>
        <v>17771764</v>
      </c>
      <c r="F77" s="50">
        <f t="shared" si="8"/>
        <v>18510432</v>
      </c>
      <c r="G77" s="50">
        <f t="shared" si="8"/>
        <v>19263023</v>
      </c>
      <c r="H77" s="50">
        <f t="shared" si="8"/>
        <v>19718760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20:D20"/>
    <mergeCell ref="B2:H2"/>
    <mergeCell ref="B3:H3"/>
    <mergeCell ref="I3:N3"/>
    <mergeCell ref="B11:D11"/>
    <mergeCell ref="B12:D12"/>
    <mergeCell ref="B13:D13"/>
    <mergeCell ref="B14:D14"/>
    <mergeCell ref="B19:D19"/>
    <mergeCell ref="B30:D30"/>
    <mergeCell ref="B21:D21"/>
    <mergeCell ref="B22:D22"/>
    <mergeCell ref="B27:D27"/>
    <mergeCell ref="B28:D28"/>
    <mergeCell ref="B29:D29"/>
    <mergeCell ref="B44:D44"/>
    <mergeCell ref="H39:J39"/>
    <mergeCell ref="B40:D40"/>
    <mergeCell ref="B41:D41"/>
    <mergeCell ref="B42:D42"/>
    <mergeCell ref="B43:D43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0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4B4D-30FE-4A37-9439-9EC944CBF6D5}">
  <dimension ref="B2:Q84"/>
  <sheetViews>
    <sheetView topLeftCell="E58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45777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45777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45746</v>
      </c>
      <c r="F11" s="64">
        <f>B3</f>
        <v>45777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67144651</v>
      </c>
      <c r="F12" s="46">
        <v>67899637</v>
      </c>
      <c r="G12" s="11">
        <f t="shared" ref="G12:G14" si="0">F12-E12</f>
        <v>754986</v>
      </c>
      <c r="H12" s="34">
        <f t="shared" ref="H12:H15" si="1">F12/E12-1</f>
        <v>1.1244171929644775E-2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57544</v>
      </c>
      <c r="F13" s="46">
        <v>61061</v>
      </c>
      <c r="G13" s="11">
        <f t="shared" si="0"/>
        <v>3517</v>
      </c>
      <c r="H13" s="34">
        <f t="shared" si="1"/>
        <v>6.1118448491588984E-2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757244</v>
      </c>
      <c r="F14" s="46">
        <v>763307</v>
      </c>
      <c r="G14" s="11">
        <f t="shared" si="0"/>
        <v>6063</v>
      </c>
      <c r="H14" s="34">
        <f t="shared" si="1"/>
        <v>8.0066662792970256E-3</v>
      </c>
      <c r="I14" s="66"/>
      <c r="J14" s="53"/>
      <c r="L14" s="95"/>
      <c r="M14" s="66"/>
    </row>
    <row r="15" spans="2:15" s="40" customFormat="1" ht="15.6" thickBot="1" x14ac:dyDescent="0.3">
      <c r="B15" s="146" t="s">
        <v>3</v>
      </c>
      <c r="C15" s="146"/>
      <c r="D15" s="147"/>
      <c r="E15" s="67">
        <f>E12+E13+E14</f>
        <v>67959439</v>
      </c>
      <c r="F15" s="67">
        <f>F12+F13+F14</f>
        <v>68724005</v>
      </c>
      <c r="G15" s="67">
        <f>G12+G13+G14</f>
        <v>764566</v>
      </c>
      <c r="H15" s="38">
        <f t="shared" si="1"/>
        <v>1.1250328302445212E-2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45746</v>
      </c>
      <c r="F19" s="64">
        <f>F11</f>
        <v>45777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36452566</v>
      </c>
      <c r="F20" s="46">
        <v>36785862</v>
      </c>
      <c r="G20" s="11">
        <f>F20-E20</f>
        <v>333296</v>
      </c>
      <c r="H20" s="34">
        <f>F20/E20-1</f>
        <v>9.1432795156314306E-3</v>
      </c>
      <c r="I20" s="53"/>
    </row>
    <row r="21" spans="2:17" ht="15" x14ac:dyDescent="0.25">
      <c r="B21" s="188" t="s">
        <v>1</v>
      </c>
      <c r="C21" s="188"/>
      <c r="D21" s="189"/>
      <c r="E21" s="46">
        <v>40811</v>
      </c>
      <c r="F21" s="46">
        <v>41849</v>
      </c>
      <c r="G21" s="11">
        <f>F21-E21</f>
        <v>1038</v>
      </c>
      <c r="H21" s="34">
        <f>F21/E21-1</f>
        <v>2.5434319178652798E-2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597832</v>
      </c>
      <c r="F22" s="46">
        <v>600101</v>
      </c>
      <c r="G22" s="11">
        <f t="shared" ref="G22" si="2">F22-E22</f>
        <v>2269</v>
      </c>
      <c r="H22" s="34">
        <f t="shared" ref="H22:H23" si="3">F22/E22-1</f>
        <v>3.7953806420532032E-3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6" t="s">
        <v>3</v>
      </c>
      <c r="C23" s="146"/>
      <c r="D23" s="147"/>
      <c r="E23" s="67">
        <f>E20+E21+E22</f>
        <v>37091209</v>
      </c>
      <c r="F23" s="67">
        <f>F20+F21+F22</f>
        <v>37427812</v>
      </c>
      <c r="G23" s="67">
        <f>G20+G21+G22</f>
        <v>336603</v>
      </c>
      <c r="H23" s="38">
        <f t="shared" si="3"/>
        <v>9.0750075037995259E-3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45746</v>
      </c>
      <c r="F27" s="64">
        <f>F11</f>
        <v>45777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4035832</v>
      </c>
      <c r="F28" s="46">
        <v>3601784</v>
      </c>
      <c r="G28" s="11">
        <f t="shared" ref="G28:G30" si="4">F28-E28</f>
        <v>-434048</v>
      </c>
      <c r="H28" s="34">
        <f t="shared" ref="H28:H31" si="5">F28/E28-1</f>
        <v>-0.10754857982195498</v>
      </c>
      <c r="I28" s="33"/>
    </row>
    <row r="29" spans="2:17" ht="15" x14ac:dyDescent="0.25">
      <c r="B29" s="188" t="s">
        <v>1</v>
      </c>
      <c r="C29" s="188"/>
      <c r="D29" s="189"/>
      <c r="E29" s="46">
        <v>7553</v>
      </c>
      <c r="F29" s="46">
        <v>7795</v>
      </c>
      <c r="G29" s="11">
        <f t="shared" si="4"/>
        <v>242</v>
      </c>
      <c r="H29" s="34">
        <f t="shared" si="5"/>
        <v>3.2040248907718727E-2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160248</v>
      </c>
      <c r="F30" s="46">
        <v>147439</v>
      </c>
      <c r="G30" s="11">
        <f t="shared" si="4"/>
        <v>-12809</v>
      </c>
      <c r="H30" s="34">
        <f t="shared" si="5"/>
        <v>-7.9932354849982512E-2</v>
      </c>
      <c r="I30" s="33"/>
    </row>
    <row r="31" spans="2:17" s="40" customFormat="1" ht="15.6" thickBot="1" x14ac:dyDescent="0.3">
      <c r="B31" s="146" t="s">
        <v>3</v>
      </c>
      <c r="C31" s="146"/>
      <c r="D31" s="147"/>
      <c r="E31" s="67">
        <f>E28+E29+E30</f>
        <v>4203633</v>
      </c>
      <c r="F31" s="67">
        <f>F28+F29+F30</f>
        <v>3757018</v>
      </c>
      <c r="G31" s="67">
        <f>G28+G29+G30</f>
        <v>-446615</v>
      </c>
      <c r="H31" s="38">
        <f t="shared" si="5"/>
        <v>-0.10624500283445293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7" t="s">
        <v>0</v>
      </c>
      <c r="C41" s="177"/>
      <c r="D41" s="17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79" t="s">
        <v>1</v>
      </c>
      <c r="C42" s="179"/>
      <c r="D42" s="18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66" t="s">
        <v>2</v>
      </c>
      <c r="C43" s="166"/>
      <c r="D43" s="16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64" t="s">
        <v>3</v>
      </c>
      <c r="C44" s="164"/>
      <c r="D44" s="16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45624</v>
      </c>
      <c r="D73" s="64">
        <f t="shared" si="6"/>
        <v>45654</v>
      </c>
      <c r="E73" s="64">
        <f t="shared" si="6"/>
        <v>45685</v>
      </c>
      <c r="F73" s="64">
        <f t="shared" si="6"/>
        <v>45716</v>
      </c>
      <c r="G73" s="64">
        <f>EDATE(H73,-1)</f>
        <v>45746</v>
      </c>
      <c r="H73" s="64">
        <f>B3</f>
        <v>45777</v>
      </c>
      <c r="I73"/>
      <c r="J73"/>
    </row>
    <row r="74" spans="2:11" ht="16.5" customHeight="1" x14ac:dyDescent="0.25">
      <c r="B74" s="24" t="s">
        <v>0</v>
      </c>
      <c r="C74" s="48">
        <v>34732941</v>
      </c>
      <c r="D74" s="48">
        <v>35121535</v>
      </c>
      <c r="E74" s="48">
        <v>35510217</v>
      </c>
      <c r="F74" s="48">
        <v>35980913</v>
      </c>
      <c r="G74" s="48">
        <v>36260603</v>
      </c>
      <c r="H74" s="48">
        <v>36785862</v>
      </c>
    </row>
    <row r="75" spans="2:11" ht="16.5" customHeight="1" x14ac:dyDescent="0.25">
      <c r="B75" s="25" t="s">
        <v>1</v>
      </c>
      <c r="C75" s="49">
        <v>36826</v>
      </c>
      <c r="D75" s="49">
        <v>37582</v>
      </c>
      <c r="E75" s="49">
        <v>38404</v>
      </c>
      <c r="F75" s="49">
        <v>39481</v>
      </c>
      <c r="G75" s="49">
        <v>40811</v>
      </c>
      <c r="H75" s="49">
        <v>41849</v>
      </c>
    </row>
    <row r="76" spans="2:11" ht="16.5" customHeight="1" thickBot="1" x14ac:dyDescent="0.3">
      <c r="B76" s="26" t="s">
        <v>2</v>
      </c>
      <c r="C76" s="47">
        <v>575696</v>
      </c>
      <c r="D76" s="47">
        <v>579672</v>
      </c>
      <c r="E76" s="47">
        <v>584487</v>
      </c>
      <c r="F76" s="47">
        <v>594277</v>
      </c>
      <c r="G76" s="47">
        <v>597832</v>
      </c>
      <c r="H76" s="47">
        <v>600101</v>
      </c>
    </row>
    <row r="77" spans="2:11" s="40" customFormat="1" ht="15.6" thickBot="1" x14ac:dyDescent="0.3">
      <c r="B77" s="147" t="s">
        <v>3</v>
      </c>
      <c r="C77" s="50">
        <f>SUM(C74:C76)</f>
        <v>35345463</v>
      </c>
      <c r="D77" s="50">
        <f t="shared" ref="D77:H77" si="7">SUM(D74:D76)</f>
        <v>35738789</v>
      </c>
      <c r="E77" s="50">
        <f t="shared" si="7"/>
        <v>36133108</v>
      </c>
      <c r="F77" s="50">
        <f t="shared" si="7"/>
        <v>36614671</v>
      </c>
      <c r="G77" s="50">
        <f t="shared" si="7"/>
        <v>36899246</v>
      </c>
      <c r="H77" s="50">
        <f t="shared" si="7"/>
        <v>37427812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2D8FE-816F-410C-8D4A-700A790AC264}">
  <dimension ref="B2:Q84"/>
  <sheetViews>
    <sheetView topLeftCell="A52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45808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45808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45777</v>
      </c>
      <c r="F11" s="64">
        <f>B3</f>
        <v>45808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67899637</v>
      </c>
      <c r="F12" s="46">
        <v>68775381</v>
      </c>
      <c r="G12" s="11">
        <f t="shared" ref="G12:G14" si="0">F12-E12</f>
        <v>875744</v>
      </c>
      <c r="H12" s="34">
        <f t="shared" ref="H12:H15" si="1">F12/E12-1</f>
        <v>1.2897624180229439E-2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61061</v>
      </c>
      <c r="F13" s="46">
        <v>61943</v>
      </c>
      <c r="G13" s="11">
        <f t="shared" si="0"/>
        <v>882</v>
      </c>
      <c r="H13" s="34">
        <f t="shared" si="1"/>
        <v>1.4444571821621066E-2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763307</v>
      </c>
      <c r="F14" s="46">
        <v>770608</v>
      </c>
      <c r="G14" s="11">
        <f t="shared" si="0"/>
        <v>7301</v>
      </c>
      <c r="H14" s="34">
        <f t="shared" si="1"/>
        <v>9.5649587911548206E-3</v>
      </c>
      <c r="I14" s="66"/>
      <c r="J14" s="53"/>
      <c r="L14" s="95"/>
      <c r="M14" s="66"/>
    </row>
    <row r="15" spans="2:15" s="40" customFormat="1" ht="15.6" thickBot="1" x14ac:dyDescent="0.3">
      <c r="B15" s="148" t="s">
        <v>3</v>
      </c>
      <c r="C15" s="148"/>
      <c r="D15" s="149"/>
      <c r="E15" s="67">
        <f>E12+E13+E14</f>
        <v>68724005</v>
      </c>
      <c r="F15" s="67">
        <f>F12+F13+F14</f>
        <v>69607932</v>
      </c>
      <c r="G15" s="67">
        <f>G12+G13+G14</f>
        <v>883927</v>
      </c>
      <c r="H15" s="38">
        <f t="shared" si="1"/>
        <v>1.2861983232787422E-2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45777</v>
      </c>
      <c r="F19" s="64">
        <f>F11</f>
        <v>45808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36785862</v>
      </c>
      <c r="F20" s="46">
        <v>37129060</v>
      </c>
      <c r="G20" s="11">
        <f>F20-E20</f>
        <v>343198</v>
      </c>
      <c r="H20" s="34">
        <f>F20/E20-1</f>
        <v>9.3296169055383515E-3</v>
      </c>
      <c r="I20" s="53"/>
    </row>
    <row r="21" spans="2:17" ht="15" x14ac:dyDescent="0.25">
      <c r="B21" s="188" t="s">
        <v>1</v>
      </c>
      <c r="C21" s="188"/>
      <c r="D21" s="189"/>
      <c r="E21" s="46">
        <v>41849</v>
      </c>
      <c r="F21" s="46">
        <v>42628</v>
      </c>
      <c r="G21" s="11">
        <f>F21-E21</f>
        <v>779</v>
      </c>
      <c r="H21" s="34">
        <f>F21/E21-1</f>
        <v>1.8614542760878372E-2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600101</v>
      </c>
      <c r="F22" s="46">
        <v>605991</v>
      </c>
      <c r="G22" s="11">
        <f t="shared" ref="G22" si="2">F22-E22</f>
        <v>5890</v>
      </c>
      <c r="H22" s="34">
        <f t="shared" ref="H22:H23" si="3">F22/E22-1</f>
        <v>9.8150144725637212E-3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8" t="s">
        <v>3</v>
      </c>
      <c r="C23" s="148"/>
      <c r="D23" s="149"/>
      <c r="E23" s="67">
        <f>E20+E21+E22</f>
        <v>37427812</v>
      </c>
      <c r="F23" s="67">
        <f>F20+F21+F22</f>
        <v>37777679</v>
      </c>
      <c r="G23" s="67">
        <f>G20+G21+G22</f>
        <v>349867</v>
      </c>
      <c r="H23" s="38">
        <f t="shared" si="3"/>
        <v>9.3477812702489338E-3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45777</v>
      </c>
      <c r="F27" s="64">
        <f>F11</f>
        <v>45808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3601784</v>
      </c>
      <c r="F28" s="46">
        <v>3628810</v>
      </c>
      <c r="G28" s="11">
        <f t="shared" ref="G28:G30" si="4">F28-E28</f>
        <v>27026</v>
      </c>
      <c r="H28" s="34">
        <f t="shared" ref="H28:H31" si="5">F28/E28-1</f>
        <v>7.5035038192183823E-3</v>
      </c>
      <c r="I28" s="33"/>
    </row>
    <row r="29" spans="2:17" ht="15" x14ac:dyDescent="0.25">
      <c r="B29" s="188" t="s">
        <v>1</v>
      </c>
      <c r="C29" s="188"/>
      <c r="D29" s="189"/>
      <c r="E29" s="46">
        <v>7795</v>
      </c>
      <c r="F29" s="46">
        <v>7745</v>
      </c>
      <c r="G29" s="11">
        <f t="shared" si="4"/>
        <v>-50</v>
      </c>
      <c r="H29" s="34">
        <f t="shared" si="5"/>
        <v>-6.414368184733843E-3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147439</v>
      </c>
      <c r="F30" s="46">
        <v>138317</v>
      </c>
      <c r="G30" s="11">
        <f t="shared" si="4"/>
        <v>-9122</v>
      </c>
      <c r="H30" s="34">
        <f t="shared" si="5"/>
        <v>-6.186965456900817E-2</v>
      </c>
      <c r="I30" s="33"/>
    </row>
    <row r="31" spans="2:17" s="40" customFormat="1" ht="15.6" thickBot="1" x14ac:dyDescent="0.3">
      <c r="B31" s="148" t="s">
        <v>3</v>
      </c>
      <c r="C31" s="148"/>
      <c r="D31" s="149"/>
      <c r="E31" s="67">
        <f>E28+E29+E30</f>
        <v>3757018</v>
      </c>
      <c r="F31" s="67">
        <f>F28+F29+F30</f>
        <v>3774872</v>
      </c>
      <c r="G31" s="67">
        <f>G28+G29+G30</f>
        <v>17854</v>
      </c>
      <c r="H31" s="38">
        <f t="shared" si="5"/>
        <v>4.7521731330539829E-3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7" t="s">
        <v>0</v>
      </c>
      <c r="C41" s="177"/>
      <c r="D41" s="17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79" t="s">
        <v>1</v>
      </c>
      <c r="C42" s="179"/>
      <c r="D42" s="18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66" t="s">
        <v>2</v>
      </c>
      <c r="C43" s="166"/>
      <c r="D43" s="16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64" t="s">
        <v>3</v>
      </c>
      <c r="C44" s="164"/>
      <c r="D44" s="16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45654</v>
      </c>
      <c r="D73" s="64">
        <f t="shared" si="6"/>
        <v>45685</v>
      </c>
      <c r="E73" s="64">
        <f t="shared" si="6"/>
        <v>45716</v>
      </c>
      <c r="F73" s="64">
        <f t="shared" si="6"/>
        <v>45746</v>
      </c>
      <c r="G73" s="64">
        <f>EDATE(H73,-1)</f>
        <v>45777</v>
      </c>
      <c r="H73" s="64">
        <f>B3</f>
        <v>45808</v>
      </c>
      <c r="I73"/>
      <c r="J73"/>
    </row>
    <row r="74" spans="2:11" ht="16.5" customHeight="1" x14ac:dyDescent="0.25">
      <c r="B74" s="24" t="s">
        <v>0</v>
      </c>
      <c r="C74" s="48">
        <v>35121535</v>
      </c>
      <c r="D74" s="48">
        <v>35510217</v>
      </c>
      <c r="E74" s="48">
        <v>35980913</v>
      </c>
      <c r="F74" s="48">
        <v>36260603</v>
      </c>
      <c r="G74" s="48">
        <v>36659710</v>
      </c>
      <c r="H74" s="48">
        <v>37129060</v>
      </c>
    </row>
    <row r="75" spans="2:11" ht="16.5" customHeight="1" x14ac:dyDescent="0.25">
      <c r="B75" s="25" t="s">
        <v>1</v>
      </c>
      <c r="C75" s="49">
        <v>37582</v>
      </c>
      <c r="D75" s="49">
        <v>38404</v>
      </c>
      <c r="E75" s="49">
        <v>39481</v>
      </c>
      <c r="F75" s="49">
        <v>40811</v>
      </c>
      <c r="G75" s="49">
        <v>41849</v>
      </c>
      <c r="H75" s="49">
        <v>42628</v>
      </c>
    </row>
    <row r="76" spans="2:11" ht="16.5" customHeight="1" thickBot="1" x14ac:dyDescent="0.3">
      <c r="B76" s="26" t="s">
        <v>2</v>
      </c>
      <c r="C76" s="47">
        <v>579672</v>
      </c>
      <c r="D76" s="47">
        <v>584487</v>
      </c>
      <c r="E76" s="47">
        <v>594277</v>
      </c>
      <c r="F76" s="47">
        <v>597832</v>
      </c>
      <c r="G76" s="47">
        <v>600101</v>
      </c>
      <c r="H76" s="47">
        <v>605991</v>
      </c>
    </row>
    <row r="77" spans="2:11" s="40" customFormat="1" ht="15.6" thickBot="1" x14ac:dyDescent="0.3">
      <c r="B77" s="149" t="s">
        <v>3</v>
      </c>
      <c r="C77" s="50">
        <f>SUM(C74:C76)</f>
        <v>35738789</v>
      </c>
      <c r="D77" s="50">
        <f t="shared" ref="D77:H77" si="7">SUM(D74:D76)</f>
        <v>36133108</v>
      </c>
      <c r="E77" s="50">
        <f t="shared" si="7"/>
        <v>36614671</v>
      </c>
      <c r="F77" s="50">
        <f t="shared" si="7"/>
        <v>36899246</v>
      </c>
      <c r="G77" s="50">
        <f t="shared" si="7"/>
        <v>37301660</v>
      </c>
      <c r="H77" s="50">
        <f t="shared" si="7"/>
        <v>37777679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1316-D663-4F95-8DEC-FC07C9AF6C91}">
  <dimension ref="B2:Q84"/>
  <sheetViews>
    <sheetView topLeftCell="A55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45838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45838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45807</v>
      </c>
      <c r="F11" s="64">
        <f>B3</f>
        <v>45838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68775381</v>
      </c>
      <c r="F12" s="46">
        <v>69823255</v>
      </c>
      <c r="G12" s="11">
        <f t="shared" ref="G12:G14" si="0">F12-E12</f>
        <v>1047874</v>
      </c>
      <c r="H12" s="34">
        <f t="shared" ref="H12:H15" si="1">F12/E12-1</f>
        <v>1.5236178771586895E-2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61943</v>
      </c>
      <c r="F13" s="46">
        <v>64176</v>
      </c>
      <c r="G13" s="11">
        <f t="shared" si="0"/>
        <v>2233</v>
      </c>
      <c r="H13" s="34">
        <f t="shared" si="1"/>
        <v>3.6049271104079628E-2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770608</v>
      </c>
      <c r="F14" s="46">
        <v>779691</v>
      </c>
      <c r="G14" s="11">
        <f t="shared" si="0"/>
        <v>9083</v>
      </c>
      <c r="H14" s="34">
        <f t="shared" si="1"/>
        <v>1.1786796918796583E-2</v>
      </c>
      <c r="I14" s="66"/>
      <c r="J14" s="53"/>
      <c r="L14" s="95"/>
      <c r="M14" s="66"/>
    </row>
    <row r="15" spans="2:15" s="40" customFormat="1" ht="15.6" thickBot="1" x14ac:dyDescent="0.3">
      <c r="B15" s="150" t="s">
        <v>3</v>
      </c>
      <c r="C15" s="150"/>
      <c r="D15" s="151"/>
      <c r="E15" s="67">
        <f>E12+E13+E14</f>
        <v>69607932</v>
      </c>
      <c r="F15" s="67">
        <f>F12+F13+F14</f>
        <v>70667122</v>
      </c>
      <c r="G15" s="67">
        <f>G12+G13+G14</f>
        <v>1059190</v>
      </c>
      <c r="H15" s="38">
        <f t="shared" si="1"/>
        <v>1.5216512968665663E-2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45807</v>
      </c>
      <c r="F19" s="64">
        <f>F11</f>
        <v>45838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37129060</v>
      </c>
      <c r="F20" s="46">
        <v>37561556</v>
      </c>
      <c r="G20" s="11">
        <f>F20-E20</f>
        <v>432496</v>
      </c>
      <c r="H20" s="34">
        <f>F20/E20-1</f>
        <v>1.1648450028091117E-2</v>
      </c>
      <c r="I20" s="53"/>
    </row>
    <row r="21" spans="2:17" ht="15" x14ac:dyDescent="0.25">
      <c r="B21" s="188" t="s">
        <v>1</v>
      </c>
      <c r="C21" s="188"/>
      <c r="D21" s="189"/>
      <c r="E21" s="46">
        <v>42628</v>
      </c>
      <c r="F21" s="46">
        <v>43781</v>
      </c>
      <c r="G21" s="11">
        <f>F21-E21</f>
        <v>1153</v>
      </c>
      <c r="H21" s="34">
        <f>F21/E21-1</f>
        <v>2.7047949704419594E-2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605991</v>
      </c>
      <c r="F22" s="46">
        <v>609044</v>
      </c>
      <c r="G22" s="11">
        <f t="shared" ref="G22" si="2">F22-E22</f>
        <v>3053</v>
      </c>
      <c r="H22" s="34">
        <f t="shared" ref="H22:H23" si="3">F22/E22-1</f>
        <v>5.0380286175866207E-3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0" t="s">
        <v>3</v>
      </c>
      <c r="C23" s="150"/>
      <c r="D23" s="151"/>
      <c r="E23" s="67">
        <f>E20+E21+E22</f>
        <v>37777679</v>
      </c>
      <c r="F23" s="67">
        <f>F20+F21+F22</f>
        <v>38214381</v>
      </c>
      <c r="G23" s="67">
        <f>G20+G21+G22</f>
        <v>436702</v>
      </c>
      <c r="H23" s="38">
        <f t="shared" si="3"/>
        <v>1.1559789048977809E-2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45807</v>
      </c>
      <c r="F27" s="64">
        <f>F11</f>
        <v>45838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3628810</v>
      </c>
      <c r="F28" s="46">
        <v>3689281</v>
      </c>
      <c r="G28" s="11">
        <f t="shared" ref="G28:G30" si="4">F28-E28</f>
        <v>60471</v>
      </c>
      <c r="H28" s="34">
        <f t="shared" ref="H28:H31" si="5">F28/E28-1</f>
        <v>1.6664140586032383E-2</v>
      </c>
      <c r="I28" s="33"/>
    </row>
    <row r="29" spans="2:17" ht="15" x14ac:dyDescent="0.25">
      <c r="B29" s="188" t="s">
        <v>1</v>
      </c>
      <c r="C29" s="188"/>
      <c r="D29" s="189"/>
      <c r="E29" s="46">
        <v>7745</v>
      </c>
      <c r="F29" s="46">
        <v>8158</v>
      </c>
      <c r="G29" s="11">
        <f t="shared" si="4"/>
        <v>413</v>
      </c>
      <c r="H29" s="34">
        <f t="shared" si="5"/>
        <v>5.3324725629438241E-2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138317</v>
      </c>
      <c r="F30" s="46">
        <v>144444</v>
      </c>
      <c r="G30" s="11">
        <f t="shared" si="4"/>
        <v>6127</v>
      </c>
      <c r="H30" s="34">
        <f t="shared" si="5"/>
        <v>4.4296796489224022E-2</v>
      </c>
      <c r="I30" s="33"/>
    </row>
    <row r="31" spans="2:17" s="40" customFormat="1" ht="15.6" thickBot="1" x14ac:dyDescent="0.3">
      <c r="B31" s="150" t="s">
        <v>3</v>
      </c>
      <c r="C31" s="150"/>
      <c r="D31" s="151"/>
      <c r="E31" s="67">
        <f>E28+E29+E30</f>
        <v>3774872</v>
      </c>
      <c r="F31" s="67">
        <f>F28+F29+F30</f>
        <v>3841883</v>
      </c>
      <c r="G31" s="67">
        <f>G28+G29+G30</f>
        <v>67011</v>
      </c>
      <c r="H31" s="38">
        <f t="shared" si="5"/>
        <v>1.7751860195524438E-2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7" t="s">
        <v>0</v>
      </c>
      <c r="C41" s="177"/>
      <c r="D41" s="17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79" t="s">
        <v>1</v>
      </c>
      <c r="C42" s="179"/>
      <c r="D42" s="18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66" t="s">
        <v>2</v>
      </c>
      <c r="C43" s="166"/>
      <c r="D43" s="16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64" t="s">
        <v>3</v>
      </c>
      <c r="C44" s="164"/>
      <c r="D44" s="16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45685</v>
      </c>
      <c r="D73" s="64">
        <f t="shared" si="6"/>
        <v>45716</v>
      </c>
      <c r="E73" s="64">
        <f t="shared" si="6"/>
        <v>45746</v>
      </c>
      <c r="F73" s="64">
        <f t="shared" si="6"/>
        <v>45777</v>
      </c>
      <c r="G73" s="64">
        <f>EDATE(H73,-1)</f>
        <v>45807</v>
      </c>
      <c r="H73" s="64">
        <f>B3</f>
        <v>45838</v>
      </c>
      <c r="I73"/>
      <c r="J73"/>
    </row>
    <row r="74" spans="2:11" ht="16.5" customHeight="1" x14ac:dyDescent="0.25">
      <c r="B74" s="24" t="s">
        <v>0</v>
      </c>
      <c r="C74" s="48">
        <v>35510217</v>
      </c>
      <c r="D74" s="48">
        <v>35980913</v>
      </c>
      <c r="E74" s="48">
        <v>36260603</v>
      </c>
      <c r="F74" s="48">
        <v>36659710</v>
      </c>
      <c r="G74" s="48">
        <v>36946799</v>
      </c>
      <c r="H74" s="48">
        <v>37561556</v>
      </c>
    </row>
    <row r="75" spans="2:11" ht="16.5" customHeight="1" x14ac:dyDescent="0.25">
      <c r="B75" s="25" t="s">
        <v>1</v>
      </c>
      <c r="C75" s="49">
        <v>38404</v>
      </c>
      <c r="D75" s="49">
        <v>39481</v>
      </c>
      <c r="E75" s="49">
        <v>40811</v>
      </c>
      <c r="F75" s="49">
        <v>41849</v>
      </c>
      <c r="G75" s="49">
        <v>42628</v>
      </c>
      <c r="H75" s="49">
        <v>43781</v>
      </c>
    </row>
    <row r="76" spans="2:11" ht="16.5" customHeight="1" thickBot="1" x14ac:dyDescent="0.3">
      <c r="B76" s="26" t="s">
        <v>2</v>
      </c>
      <c r="C76" s="47">
        <v>584487</v>
      </c>
      <c r="D76" s="47">
        <v>594277</v>
      </c>
      <c r="E76" s="47">
        <v>597832</v>
      </c>
      <c r="F76" s="47">
        <v>600101</v>
      </c>
      <c r="G76" s="47">
        <v>605991</v>
      </c>
      <c r="H76" s="47">
        <v>609044</v>
      </c>
    </row>
    <row r="77" spans="2:11" s="40" customFormat="1" ht="15.6" thickBot="1" x14ac:dyDescent="0.3">
      <c r="B77" s="151" t="s">
        <v>3</v>
      </c>
      <c r="C77" s="50">
        <f>SUM(C74:C76)</f>
        <v>36133108</v>
      </c>
      <c r="D77" s="50">
        <f t="shared" ref="D77:H77" si="7">SUM(D74:D76)</f>
        <v>36614671</v>
      </c>
      <c r="E77" s="50">
        <f t="shared" si="7"/>
        <v>36899246</v>
      </c>
      <c r="F77" s="50">
        <f t="shared" si="7"/>
        <v>37301660</v>
      </c>
      <c r="G77" s="50">
        <f t="shared" si="7"/>
        <v>37595418</v>
      </c>
      <c r="H77" s="50">
        <f t="shared" si="7"/>
        <v>38214381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8B1E8-733A-43A3-888B-C07FA27E81F9}">
  <dimension ref="B2:Q84"/>
  <sheetViews>
    <sheetView topLeftCell="A49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45869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45869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45838</v>
      </c>
      <c r="F11" s="64">
        <f>B3</f>
        <v>45869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69823255</v>
      </c>
      <c r="F12" s="46">
        <v>70850439</v>
      </c>
      <c r="G12" s="11">
        <f t="shared" ref="G12:G14" si="0">F12-E12</f>
        <v>1027184</v>
      </c>
      <c r="H12" s="34">
        <f t="shared" ref="H12:H15" si="1">F12/E12-1</f>
        <v>1.4711201876795865E-2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64176</v>
      </c>
      <c r="F13" s="46">
        <v>65520</v>
      </c>
      <c r="G13" s="11">
        <f t="shared" si="0"/>
        <v>1344</v>
      </c>
      <c r="H13" s="34">
        <f t="shared" si="1"/>
        <v>2.0942408376963373E-2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779691</v>
      </c>
      <c r="F14" s="46">
        <v>789189</v>
      </c>
      <c r="G14" s="11">
        <f t="shared" si="0"/>
        <v>9498</v>
      </c>
      <c r="H14" s="34">
        <f t="shared" si="1"/>
        <v>1.2181748923612012E-2</v>
      </c>
      <c r="I14" s="66"/>
      <c r="J14" s="53"/>
      <c r="L14" s="95"/>
      <c r="M14" s="66"/>
    </row>
    <row r="15" spans="2:15" s="40" customFormat="1" ht="15.6" thickBot="1" x14ac:dyDescent="0.3">
      <c r="B15" s="152" t="s">
        <v>3</v>
      </c>
      <c r="C15" s="152"/>
      <c r="D15" s="153"/>
      <c r="E15" s="67">
        <f>E12+E13+E14</f>
        <v>70667122</v>
      </c>
      <c r="F15" s="67">
        <f>F12+F13+F14</f>
        <v>71705148</v>
      </c>
      <c r="G15" s="67">
        <f>G12+G13+G14</f>
        <v>1038026</v>
      </c>
      <c r="H15" s="38">
        <f t="shared" si="1"/>
        <v>1.4688952523070009E-2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45838</v>
      </c>
      <c r="F19" s="64">
        <f>F11</f>
        <v>45869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37561556</v>
      </c>
      <c r="F20" s="46">
        <v>38006372</v>
      </c>
      <c r="G20" s="11">
        <f>F20-E20</f>
        <v>444816</v>
      </c>
      <c r="H20" s="34">
        <f>F20/E20-1</f>
        <v>1.1842320909176474E-2</v>
      </c>
      <c r="I20" s="53"/>
    </row>
    <row r="21" spans="2:17" ht="15" x14ac:dyDescent="0.25">
      <c r="B21" s="188" t="s">
        <v>1</v>
      </c>
      <c r="C21" s="188"/>
      <c r="D21" s="189"/>
      <c r="E21" s="46">
        <v>43781</v>
      </c>
      <c r="F21" s="46">
        <v>44800</v>
      </c>
      <c r="G21" s="11">
        <f>F21-E21</f>
        <v>1019</v>
      </c>
      <c r="H21" s="34">
        <f>F21/E21-1</f>
        <v>2.3274936616340502E-2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609044</v>
      </c>
      <c r="F22" s="46">
        <v>617893</v>
      </c>
      <c r="G22" s="11">
        <f t="shared" ref="G22" si="2">F22-E22</f>
        <v>8849</v>
      </c>
      <c r="H22" s="34">
        <f t="shared" ref="H22:H23" si="3">F22/E22-1</f>
        <v>1.4529327930330238E-2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52" t="s">
        <v>3</v>
      </c>
      <c r="C23" s="152"/>
      <c r="D23" s="153"/>
      <c r="E23" s="67">
        <f>E20+E21+E22</f>
        <v>38214381</v>
      </c>
      <c r="F23" s="67">
        <f>F20+F21+F22</f>
        <v>38669065</v>
      </c>
      <c r="G23" s="67">
        <f>G20+G21+G22</f>
        <v>454684</v>
      </c>
      <c r="H23" s="38">
        <f t="shared" si="3"/>
        <v>1.189824322942723E-2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45838</v>
      </c>
      <c r="F27" s="64">
        <f>F11</f>
        <v>45869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3689281</v>
      </c>
      <c r="F28" s="46">
        <v>3875584</v>
      </c>
      <c r="G28" s="11">
        <f t="shared" ref="G28:G30" si="4">F28-E28</f>
        <v>186303</v>
      </c>
      <c r="H28" s="34">
        <f t="shared" ref="H28:H31" si="5">F28/E28-1</f>
        <v>5.0498457558532328E-2</v>
      </c>
      <c r="I28" s="33"/>
    </row>
    <row r="29" spans="2:17" ht="15" x14ac:dyDescent="0.25">
      <c r="B29" s="188" t="s">
        <v>1</v>
      </c>
      <c r="C29" s="188"/>
      <c r="D29" s="189"/>
      <c r="E29" s="46">
        <v>8158</v>
      </c>
      <c r="F29" s="46">
        <v>8525</v>
      </c>
      <c r="G29" s="11">
        <f t="shared" si="4"/>
        <v>367</v>
      </c>
      <c r="H29" s="34">
        <f t="shared" si="5"/>
        <v>4.4986516303015422E-2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144444</v>
      </c>
      <c r="F30" s="46">
        <v>155793</v>
      </c>
      <c r="G30" s="11">
        <f t="shared" si="4"/>
        <v>11349</v>
      </c>
      <c r="H30" s="34">
        <f t="shared" si="5"/>
        <v>7.8570241754589931E-2</v>
      </c>
      <c r="I30" s="33"/>
    </row>
    <row r="31" spans="2:17" s="40" customFormat="1" ht="15.6" thickBot="1" x14ac:dyDescent="0.3">
      <c r="B31" s="152" t="s">
        <v>3</v>
      </c>
      <c r="C31" s="152"/>
      <c r="D31" s="153"/>
      <c r="E31" s="67">
        <f>E28+E29+E30</f>
        <v>3841883</v>
      </c>
      <c r="F31" s="67">
        <f>F28+F29+F30</f>
        <v>4039902</v>
      </c>
      <c r="G31" s="67">
        <f>G28+G29+G30</f>
        <v>198019</v>
      </c>
      <c r="H31" s="38">
        <f t="shared" si="5"/>
        <v>5.1542173460253693E-2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7" t="s">
        <v>0</v>
      </c>
      <c r="C41" s="177"/>
      <c r="D41" s="17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79" t="s">
        <v>1</v>
      </c>
      <c r="C42" s="179"/>
      <c r="D42" s="18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66" t="s">
        <v>2</v>
      </c>
      <c r="C43" s="166"/>
      <c r="D43" s="16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64" t="s">
        <v>3</v>
      </c>
      <c r="C44" s="164"/>
      <c r="D44" s="16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45716</v>
      </c>
      <c r="D73" s="64">
        <f t="shared" si="6"/>
        <v>45746</v>
      </c>
      <c r="E73" s="64">
        <f t="shared" si="6"/>
        <v>45777</v>
      </c>
      <c r="F73" s="64">
        <f t="shared" si="6"/>
        <v>45807</v>
      </c>
      <c r="G73" s="64">
        <f>EDATE(H73,-1)</f>
        <v>45838</v>
      </c>
      <c r="H73" s="64">
        <f>B3</f>
        <v>45869</v>
      </c>
      <c r="I73"/>
      <c r="J73"/>
    </row>
    <row r="74" spans="2:11" ht="16.5" customHeight="1" x14ac:dyDescent="0.25">
      <c r="B74" s="24" t="s">
        <v>0</v>
      </c>
      <c r="C74" s="48">
        <v>35980913</v>
      </c>
      <c r="D74" s="48">
        <v>36260603</v>
      </c>
      <c r="E74" s="48">
        <v>36659710</v>
      </c>
      <c r="F74" s="48">
        <v>36946799</v>
      </c>
      <c r="G74" s="48">
        <v>37209137</v>
      </c>
      <c r="H74" s="48">
        <v>38006372</v>
      </c>
    </row>
    <row r="75" spans="2:11" ht="16.5" customHeight="1" x14ac:dyDescent="0.25">
      <c r="B75" s="25" t="s">
        <v>1</v>
      </c>
      <c r="C75" s="49">
        <v>39481</v>
      </c>
      <c r="D75" s="49">
        <v>40811</v>
      </c>
      <c r="E75" s="49">
        <v>41849</v>
      </c>
      <c r="F75" s="49">
        <v>42628</v>
      </c>
      <c r="G75" s="49">
        <v>43781</v>
      </c>
      <c r="H75" s="49">
        <v>44800</v>
      </c>
    </row>
    <row r="76" spans="2:11" ht="16.5" customHeight="1" thickBot="1" x14ac:dyDescent="0.3">
      <c r="B76" s="26" t="s">
        <v>2</v>
      </c>
      <c r="C76" s="47">
        <v>594277</v>
      </c>
      <c r="D76" s="47">
        <v>597832</v>
      </c>
      <c r="E76" s="47">
        <v>600101</v>
      </c>
      <c r="F76" s="47">
        <v>605991</v>
      </c>
      <c r="G76" s="47">
        <v>609044</v>
      </c>
      <c r="H76" s="47">
        <v>617893</v>
      </c>
    </row>
    <row r="77" spans="2:11" s="40" customFormat="1" ht="15.6" thickBot="1" x14ac:dyDescent="0.3">
      <c r="B77" s="153" t="s">
        <v>3</v>
      </c>
      <c r="C77" s="50">
        <f>SUM(C74:C76)</f>
        <v>36614671</v>
      </c>
      <c r="D77" s="50">
        <f t="shared" ref="D77:H77" si="7">SUM(D74:D76)</f>
        <v>36899246</v>
      </c>
      <c r="E77" s="50">
        <f t="shared" si="7"/>
        <v>37301660</v>
      </c>
      <c r="F77" s="50">
        <f t="shared" si="7"/>
        <v>37595418</v>
      </c>
      <c r="G77" s="50">
        <f t="shared" si="7"/>
        <v>37861962</v>
      </c>
      <c r="H77" s="50">
        <f t="shared" si="7"/>
        <v>38669065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E3622-0503-470E-B598-79A16F73A783}">
  <dimension ref="B2:Q84"/>
  <sheetViews>
    <sheetView topLeftCell="A58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45900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45900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45869</v>
      </c>
      <c r="F11" s="64">
        <f>B3</f>
        <v>45900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70850439</v>
      </c>
      <c r="F12" s="46">
        <v>72003348</v>
      </c>
      <c r="G12" s="11">
        <f t="shared" ref="G12:G14" si="0">F12-E12</f>
        <v>1152909</v>
      </c>
      <c r="H12" s="34">
        <f t="shared" ref="H12:H15" si="1">F12/E12-1</f>
        <v>1.6272432694453665E-2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65520</v>
      </c>
      <c r="F13" s="46">
        <v>66761</v>
      </c>
      <c r="G13" s="11">
        <f t="shared" si="0"/>
        <v>1241</v>
      </c>
      <c r="H13" s="34">
        <f t="shared" si="1"/>
        <v>1.8940781440781373E-2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789189</v>
      </c>
      <c r="F14" s="46">
        <v>798674</v>
      </c>
      <c r="G14" s="11">
        <f t="shared" si="0"/>
        <v>9485</v>
      </c>
      <c r="H14" s="34">
        <f t="shared" si="1"/>
        <v>1.2018667264749094E-2</v>
      </c>
      <c r="I14" s="66"/>
      <c r="J14" s="53"/>
      <c r="L14" s="95"/>
      <c r="M14" s="66"/>
    </row>
    <row r="15" spans="2:15" s="40" customFormat="1" ht="15.6" thickBot="1" x14ac:dyDescent="0.3">
      <c r="B15" s="154" t="s">
        <v>3</v>
      </c>
      <c r="C15" s="154"/>
      <c r="D15" s="155"/>
      <c r="E15" s="67">
        <f>E12+E13+E14</f>
        <v>71705148</v>
      </c>
      <c r="F15" s="67">
        <f>F12+F13+F14</f>
        <v>72868783</v>
      </c>
      <c r="G15" s="67">
        <f>G12+G13+G14</f>
        <v>1163635</v>
      </c>
      <c r="H15" s="38">
        <f t="shared" si="1"/>
        <v>1.6228053807238574E-2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45869</v>
      </c>
      <c r="F19" s="64">
        <f>F11</f>
        <v>45900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38006372</v>
      </c>
      <c r="F20" s="46">
        <v>38504125</v>
      </c>
      <c r="G20" s="11">
        <f>F20-E20</f>
        <v>497753</v>
      </c>
      <c r="H20" s="34">
        <f>F20/E20-1</f>
        <v>1.3096567070384868E-2</v>
      </c>
      <c r="I20" s="53"/>
    </row>
    <row r="21" spans="2:17" ht="15" x14ac:dyDescent="0.25">
      <c r="B21" s="188" t="s">
        <v>1</v>
      </c>
      <c r="C21" s="188"/>
      <c r="D21" s="189"/>
      <c r="E21" s="46">
        <v>44800</v>
      </c>
      <c r="F21" s="46">
        <v>45686</v>
      </c>
      <c r="G21" s="11">
        <f>F21-E21</f>
        <v>886</v>
      </c>
      <c r="H21" s="34">
        <f>F21/E21-1</f>
        <v>1.977678571428565E-2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617893</v>
      </c>
      <c r="F22" s="46">
        <v>623800</v>
      </c>
      <c r="G22" s="11">
        <f t="shared" ref="G22" si="2">F22-E22</f>
        <v>5907</v>
      </c>
      <c r="H22" s="34">
        <f t="shared" ref="H22:H23" si="3">F22/E22-1</f>
        <v>9.5599076215460155E-3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4" t="s">
        <v>3</v>
      </c>
      <c r="C23" s="154"/>
      <c r="D23" s="155"/>
      <c r="E23" s="67">
        <f>E20+E21+E22</f>
        <v>38669065</v>
      </c>
      <c r="F23" s="67">
        <f>F20+F21+F22</f>
        <v>39173611</v>
      </c>
      <c r="G23" s="67">
        <f>G20+G21+G22</f>
        <v>504546</v>
      </c>
      <c r="H23" s="38">
        <f t="shared" si="3"/>
        <v>1.3047794147595715E-2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45869</v>
      </c>
      <c r="F27" s="64">
        <f>F11</f>
        <v>45900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3875584</v>
      </c>
      <c r="F28" s="46">
        <v>3447571</v>
      </c>
      <c r="G28" s="11">
        <f t="shared" ref="G28:G30" si="4">F28-E28</f>
        <v>-428013</v>
      </c>
      <c r="H28" s="34">
        <f t="shared" ref="H28:H31" si="5">F28/E28-1</f>
        <v>-0.11043832361780836</v>
      </c>
      <c r="I28" s="33"/>
    </row>
    <row r="29" spans="2:17" ht="15" x14ac:dyDescent="0.25">
      <c r="B29" s="188" t="s">
        <v>1</v>
      </c>
      <c r="C29" s="188"/>
      <c r="D29" s="189"/>
      <c r="E29" s="46">
        <v>8525</v>
      </c>
      <c r="F29" s="46">
        <v>8543</v>
      </c>
      <c r="G29" s="11">
        <f t="shared" si="4"/>
        <v>18</v>
      </c>
      <c r="H29" s="34">
        <f t="shared" si="5"/>
        <v>2.1114369501467056E-3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155793</v>
      </c>
      <c r="F30" s="46">
        <v>156625</v>
      </c>
      <c r="G30" s="11">
        <f t="shared" si="4"/>
        <v>832</v>
      </c>
      <c r="H30" s="34">
        <f t="shared" si="5"/>
        <v>5.3404196594197817E-3</v>
      </c>
      <c r="I30" s="33"/>
    </row>
    <row r="31" spans="2:17" s="40" customFormat="1" ht="15.6" thickBot="1" x14ac:dyDescent="0.3">
      <c r="B31" s="154" t="s">
        <v>3</v>
      </c>
      <c r="C31" s="154"/>
      <c r="D31" s="155"/>
      <c r="E31" s="67">
        <f>E28+E29+E30</f>
        <v>4039902</v>
      </c>
      <c r="F31" s="67">
        <f>F28+F29+F30</f>
        <v>3612739</v>
      </c>
      <c r="G31" s="67">
        <f>G28+G29+G30</f>
        <v>-427163</v>
      </c>
      <c r="H31" s="38">
        <f t="shared" si="5"/>
        <v>-0.10573598072428492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7" t="s">
        <v>0</v>
      </c>
      <c r="C41" s="177"/>
      <c r="D41" s="17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79" t="s">
        <v>1</v>
      </c>
      <c r="C42" s="179"/>
      <c r="D42" s="18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66" t="s">
        <v>2</v>
      </c>
      <c r="C43" s="166"/>
      <c r="D43" s="16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64" t="s">
        <v>3</v>
      </c>
      <c r="C44" s="164"/>
      <c r="D44" s="16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45746</v>
      </c>
      <c r="D73" s="64">
        <f t="shared" si="6"/>
        <v>45777</v>
      </c>
      <c r="E73" s="64">
        <f t="shared" si="6"/>
        <v>45807</v>
      </c>
      <c r="F73" s="64">
        <f t="shared" si="6"/>
        <v>45838</v>
      </c>
      <c r="G73" s="64">
        <f>EDATE(H73,-1)</f>
        <v>45869</v>
      </c>
      <c r="H73" s="64">
        <f>B3</f>
        <v>45900</v>
      </c>
      <c r="I73"/>
      <c r="J73"/>
    </row>
    <row r="74" spans="2:11" ht="16.5" customHeight="1" x14ac:dyDescent="0.25">
      <c r="B74" s="24" t="s">
        <v>0</v>
      </c>
      <c r="C74" s="48">
        <v>36260603</v>
      </c>
      <c r="D74" s="48">
        <v>36659710</v>
      </c>
      <c r="E74" s="48">
        <v>36946799</v>
      </c>
      <c r="F74" s="48">
        <v>37209137</v>
      </c>
      <c r="G74" s="48">
        <v>37812509</v>
      </c>
      <c r="H74" s="48">
        <v>38504125</v>
      </c>
    </row>
    <row r="75" spans="2:11" ht="16.5" customHeight="1" x14ac:dyDescent="0.25">
      <c r="B75" s="25" t="s">
        <v>1</v>
      </c>
      <c r="C75" s="49">
        <v>40811</v>
      </c>
      <c r="D75" s="49">
        <v>41849</v>
      </c>
      <c r="E75" s="49">
        <v>42628</v>
      </c>
      <c r="F75" s="49">
        <v>43781</v>
      </c>
      <c r="G75" s="49">
        <v>44800</v>
      </c>
      <c r="H75" s="49">
        <v>45686</v>
      </c>
    </row>
    <row r="76" spans="2:11" ht="16.5" customHeight="1" thickBot="1" x14ac:dyDescent="0.3">
      <c r="B76" s="26" t="s">
        <v>2</v>
      </c>
      <c r="C76" s="47">
        <v>597832</v>
      </c>
      <c r="D76" s="47">
        <v>600101</v>
      </c>
      <c r="E76" s="47">
        <v>605991</v>
      </c>
      <c r="F76" s="47">
        <v>609044</v>
      </c>
      <c r="G76" s="47">
        <v>617893</v>
      </c>
      <c r="H76" s="47">
        <v>623800</v>
      </c>
    </row>
    <row r="77" spans="2:11" s="40" customFormat="1" ht="15.6" thickBot="1" x14ac:dyDescent="0.3">
      <c r="B77" s="155" t="s">
        <v>3</v>
      </c>
      <c r="C77" s="50">
        <f>SUM(C74:C76)</f>
        <v>36899246</v>
      </c>
      <c r="D77" s="50">
        <f t="shared" ref="D77:H77" si="7">SUM(D74:D76)</f>
        <v>37301660</v>
      </c>
      <c r="E77" s="50">
        <f t="shared" si="7"/>
        <v>37595418</v>
      </c>
      <c r="F77" s="50">
        <f t="shared" si="7"/>
        <v>37861962</v>
      </c>
      <c r="G77" s="50">
        <f t="shared" si="7"/>
        <v>38475202</v>
      </c>
      <c r="H77" s="50">
        <f t="shared" si="7"/>
        <v>39173611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09DB6-39D7-440C-AC25-18A34CB84F33}">
  <dimension ref="B2:Q84"/>
  <sheetViews>
    <sheetView topLeftCell="A55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45930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45930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45899</v>
      </c>
      <c r="F11" s="64">
        <f>B3</f>
        <v>45930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72003348</v>
      </c>
      <c r="F12" s="46">
        <v>73069859</v>
      </c>
      <c r="G12" s="11">
        <f t="shared" ref="G12:G14" si="0">F12-E12</f>
        <v>1066511</v>
      </c>
      <c r="H12" s="34">
        <f t="shared" ref="H12:H15" si="1">F12/E12-1</f>
        <v>1.4811964021450796E-2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66761</v>
      </c>
      <c r="F13" s="46">
        <v>67472</v>
      </c>
      <c r="G13" s="11">
        <f t="shared" si="0"/>
        <v>711</v>
      </c>
      <c r="H13" s="34">
        <f t="shared" si="1"/>
        <v>1.0649930348556769E-2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798674</v>
      </c>
      <c r="F14" s="46">
        <v>807968</v>
      </c>
      <c r="G14" s="11">
        <f t="shared" si="0"/>
        <v>9294</v>
      </c>
      <c r="H14" s="34">
        <f t="shared" si="1"/>
        <v>1.1636787976070373E-2</v>
      </c>
      <c r="I14" s="66"/>
      <c r="J14" s="53"/>
      <c r="L14" s="95"/>
      <c r="M14" s="66"/>
    </row>
    <row r="15" spans="2:15" s="40" customFormat="1" ht="15.6" thickBot="1" x14ac:dyDescent="0.3">
      <c r="B15" s="156" t="s">
        <v>3</v>
      </c>
      <c r="C15" s="156"/>
      <c r="D15" s="157"/>
      <c r="E15" s="67">
        <f>E12+E13+E14</f>
        <v>72868783</v>
      </c>
      <c r="F15" s="67">
        <f>F12+F13+F14</f>
        <v>73945299</v>
      </c>
      <c r="G15" s="67">
        <f>G12+G13+G14</f>
        <v>1076516</v>
      </c>
      <c r="H15" s="38">
        <f t="shared" si="1"/>
        <v>1.4773349515114109E-2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45899</v>
      </c>
      <c r="F19" s="64">
        <f>F11</f>
        <v>45930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38504125</v>
      </c>
      <c r="F20" s="46">
        <v>38950726</v>
      </c>
      <c r="G20" s="11">
        <f>F20-E20</f>
        <v>446601</v>
      </c>
      <c r="H20" s="34">
        <f>F20/E20-1</f>
        <v>1.15987832472495E-2</v>
      </c>
      <c r="I20" s="53"/>
    </row>
    <row r="21" spans="2:17" ht="15" x14ac:dyDescent="0.25">
      <c r="B21" s="188" t="s">
        <v>1</v>
      </c>
      <c r="C21" s="188"/>
      <c r="D21" s="189"/>
      <c r="E21" s="46">
        <v>45686</v>
      </c>
      <c r="F21" s="46">
        <v>45992</v>
      </c>
      <c r="G21" s="11">
        <f>F21-E21</f>
        <v>306</v>
      </c>
      <c r="H21" s="34">
        <f>F21/E21-1</f>
        <v>6.6978943221118747E-3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623800</v>
      </c>
      <c r="F22" s="46">
        <v>627273</v>
      </c>
      <c r="G22" s="11">
        <f t="shared" ref="G22" si="2">F22-E22</f>
        <v>3473</v>
      </c>
      <c r="H22" s="34">
        <f t="shared" ref="H22:H23" si="3">F22/E22-1</f>
        <v>5.5674895799935342E-3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6" t="s">
        <v>3</v>
      </c>
      <c r="C23" s="156"/>
      <c r="D23" s="157"/>
      <c r="E23" s="67">
        <f>E20+E21+E22</f>
        <v>39173611</v>
      </c>
      <c r="F23" s="67">
        <f>F20+F21+F22</f>
        <v>39623991</v>
      </c>
      <c r="G23" s="67">
        <f>G20+G21+G22</f>
        <v>450380</v>
      </c>
      <c r="H23" s="38">
        <f t="shared" si="3"/>
        <v>1.1497025382725123E-2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45899</v>
      </c>
      <c r="F27" s="64">
        <f>F11</f>
        <v>45930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3447571</v>
      </c>
      <c r="F28" s="46">
        <v>3471622</v>
      </c>
      <c r="G28" s="11">
        <f t="shared" ref="G28:G30" si="4">F28-E28</f>
        <v>24051</v>
      </c>
      <c r="H28" s="34">
        <f t="shared" ref="H28:H31" si="5">F28/E28-1</f>
        <v>6.9762160083142177E-3</v>
      </c>
      <c r="I28" s="33"/>
    </row>
    <row r="29" spans="2:17" ht="15" x14ac:dyDescent="0.25">
      <c r="B29" s="188" t="s">
        <v>1</v>
      </c>
      <c r="C29" s="188"/>
      <c r="D29" s="189"/>
      <c r="E29" s="46">
        <v>8543</v>
      </c>
      <c r="F29" s="46">
        <v>8852</v>
      </c>
      <c r="G29" s="11">
        <f t="shared" si="4"/>
        <v>309</v>
      </c>
      <c r="H29" s="34">
        <f t="shared" si="5"/>
        <v>3.6169963712981312E-2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156625</v>
      </c>
      <c r="F30" s="46">
        <v>150175</v>
      </c>
      <c r="G30" s="11">
        <f t="shared" si="4"/>
        <v>-6450</v>
      </c>
      <c r="H30" s="34">
        <f t="shared" si="5"/>
        <v>-4.1181165203511561E-2</v>
      </c>
      <c r="I30" s="33"/>
    </row>
    <row r="31" spans="2:17" s="40" customFormat="1" ht="15.6" thickBot="1" x14ac:dyDescent="0.3">
      <c r="B31" s="156" t="s">
        <v>3</v>
      </c>
      <c r="C31" s="156"/>
      <c r="D31" s="157"/>
      <c r="E31" s="67">
        <f>E28+E29+E30</f>
        <v>3612739</v>
      </c>
      <c r="F31" s="67">
        <f>F28+F29+F30</f>
        <v>3630649</v>
      </c>
      <c r="G31" s="67">
        <f>G28+G29+G30</f>
        <v>17910</v>
      </c>
      <c r="H31" s="38">
        <f t="shared" si="5"/>
        <v>4.9574574858577414E-3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7" t="s">
        <v>0</v>
      </c>
      <c r="C41" s="177"/>
      <c r="D41" s="17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79" t="s">
        <v>1</v>
      </c>
      <c r="C42" s="179"/>
      <c r="D42" s="18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66" t="s">
        <v>2</v>
      </c>
      <c r="C43" s="166"/>
      <c r="D43" s="16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64" t="s">
        <v>3</v>
      </c>
      <c r="C44" s="164"/>
      <c r="D44" s="16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45777</v>
      </c>
      <c r="D73" s="64">
        <f t="shared" si="6"/>
        <v>45807</v>
      </c>
      <c r="E73" s="64">
        <f t="shared" si="6"/>
        <v>45838</v>
      </c>
      <c r="F73" s="64">
        <f t="shared" si="6"/>
        <v>45868</v>
      </c>
      <c r="G73" s="64">
        <f>EDATE(H73,-1)</f>
        <v>45899</v>
      </c>
      <c r="H73" s="64">
        <f>B3</f>
        <v>45930</v>
      </c>
      <c r="I73"/>
      <c r="J73"/>
    </row>
    <row r="74" spans="2:11" ht="16.5" customHeight="1" x14ac:dyDescent="0.25">
      <c r="B74" s="24" t="s">
        <v>0</v>
      </c>
      <c r="C74" s="48">
        <v>36659710</v>
      </c>
      <c r="D74" s="48">
        <v>36946799</v>
      </c>
      <c r="E74" s="48">
        <v>37209137</v>
      </c>
      <c r="F74" s="48">
        <v>37812509</v>
      </c>
      <c r="G74" s="48">
        <v>38353301</v>
      </c>
      <c r="H74" s="48">
        <v>38950726</v>
      </c>
    </row>
    <row r="75" spans="2:11" ht="16.5" customHeight="1" x14ac:dyDescent="0.25">
      <c r="B75" s="25" t="s">
        <v>1</v>
      </c>
      <c r="C75" s="49">
        <v>41849</v>
      </c>
      <c r="D75" s="49">
        <v>42628</v>
      </c>
      <c r="E75" s="49">
        <v>43781</v>
      </c>
      <c r="F75" s="49">
        <v>44800</v>
      </c>
      <c r="G75" s="49">
        <v>45686</v>
      </c>
      <c r="H75" s="49">
        <v>45992</v>
      </c>
    </row>
    <row r="76" spans="2:11" ht="16.5" customHeight="1" thickBot="1" x14ac:dyDescent="0.3">
      <c r="B76" s="26" t="s">
        <v>2</v>
      </c>
      <c r="C76" s="47">
        <v>600101</v>
      </c>
      <c r="D76" s="47">
        <v>605991</v>
      </c>
      <c r="E76" s="47">
        <v>609044</v>
      </c>
      <c r="F76" s="47">
        <v>617893</v>
      </c>
      <c r="G76" s="47">
        <v>623800</v>
      </c>
      <c r="H76" s="47">
        <v>627273</v>
      </c>
    </row>
    <row r="77" spans="2:11" s="40" customFormat="1" ht="15.6" thickBot="1" x14ac:dyDescent="0.3">
      <c r="B77" s="157" t="s">
        <v>3</v>
      </c>
      <c r="C77" s="50">
        <f>SUM(C74:C76)</f>
        <v>37301660</v>
      </c>
      <c r="D77" s="50">
        <f t="shared" ref="D77:H77" si="7">SUM(D74:D76)</f>
        <v>37595418</v>
      </c>
      <c r="E77" s="50">
        <f t="shared" si="7"/>
        <v>37861962</v>
      </c>
      <c r="F77" s="50">
        <f t="shared" si="7"/>
        <v>38475202</v>
      </c>
      <c r="G77" s="50">
        <f t="shared" si="7"/>
        <v>39022787</v>
      </c>
      <c r="H77" s="50">
        <f t="shared" si="7"/>
        <v>39623991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40D8-5422-4E5B-8230-648ABD07F1D2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45961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45961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45930</v>
      </c>
      <c r="F11" s="64">
        <f>B3</f>
        <v>45961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73069859</v>
      </c>
      <c r="F12" s="46">
        <v>74193781</v>
      </c>
      <c r="G12" s="11">
        <f t="shared" ref="G12:G14" si="0">F12-E12</f>
        <v>1123922</v>
      </c>
      <c r="H12" s="34">
        <f t="shared" ref="H12:H15" si="1">F12/E12-1</f>
        <v>1.5381472133400464E-2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67472</v>
      </c>
      <c r="F13" s="46">
        <v>68002</v>
      </c>
      <c r="G13" s="11">
        <f t="shared" si="0"/>
        <v>530</v>
      </c>
      <c r="H13" s="34">
        <f t="shared" si="1"/>
        <v>7.8551102679629281E-3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807968</v>
      </c>
      <c r="F14" s="46">
        <v>815979</v>
      </c>
      <c r="G14" s="11">
        <f t="shared" si="0"/>
        <v>8011</v>
      </c>
      <c r="H14" s="34">
        <f t="shared" si="1"/>
        <v>9.9149966335301265E-3</v>
      </c>
      <c r="I14" s="66"/>
      <c r="J14" s="53"/>
      <c r="L14" s="95"/>
      <c r="M14" s="66"/>
    </row>
    <row r="15" spans="2:15" s="40" customFormat="1" ht="15.6" thickBot="1" x14ac:dyDescent="0.3">
      <c r="B15" s="158" t="s">
        <v>3</v>
      </c>
      <c r="C15" s="158"/>
      <c r="D15" s="159"/>
      <c r="E15" s="67">
        <f>E12+E13+E14</f>
        <v>73945299</v>
      </c>
      <c r="F15" s="67">
        <f>F12+F13+F14</f>
        <v>75077762</v>
      </c>
      <c r="G15" s="67">
        <f>G12+G13+G14</f>
        <v>1132463</v>
      </c>
      <c r="H15" s="38">
        <f t="shared" si="1"/>
        <v>1.5314874850935523E-2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45930</v>
      </c>
      <c r="F19" s="64">
        <f>F11</f>
        <v>45961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38950726</v>
      </c>
      <c r="F20" s="46">
        <v>39448467</v>
      </c>
      <c r="G20" s="11">
        <f>F20-E20</f>
        <v>497741</v>
      </c>
      <c r="H20" s="34">
        <f>F20/E20-1</f>
        <v>1.2778734855930507E-2</v>
      </c>
      <c r="I20" s="53"/>
    </row>
    <row r="21" spans="2:17" ht="15" x14ac:dyDescent="0.25">
      <c r="B21" s="188" t="s">
        <v>1</v>
      </c>
      <c r="C21" s="188"/>
      <c r="D21" s="189"/>
      <c r="E21" s="46">
        <v>45992</v>
      </c>
      <c r="F21" s="46">
        <v>46199</v>
      </c>
      <c r="G21" s="11">
        <f>F21-E21</f>
        <v>207</v>
      </c>
      <c r="H21" s="34">
        <f>F21/E21-1</f>
        <v>4.500782744825127E-3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627273</v>
      </c>
      <c r="F22" s="46">
        <v>631043</v>
      </c>
      <c r="G22" s="11">
        <f t="shared" ref="G22" si="2">F22-E22</f>
        <v>3770</v>
      </c>
      <c r="H22" s="34">
        <f t="shared" ref="H22:H23" si="3">F22/E22-1</f>
        <v>6.0101423144309774E-3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8" t="s">
        <v>3</v>
      </c>
      <c r="C23" s="158"/>
      <c r="D23" s="159"/>
      <c r="E23" s="67">
        <f>E20+E21+E22</f>
        <v>39623991</v>
      </c>
      <c r="F23" s="67">
        <f>F20+F21+F22</f>
        <v>40125709</v>
      </c>
      <c r="G23" s="67">
        <f>G20+G21+G22</f>
        <v>501718</v>
      </c>
      <c r="H23" s="38">
        <f t="shared" si="3"/>
        <v>1.2661975417872506E-2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45930</v>
      </c>
      <c r="F27" s="64">
        <f>F11</f>
        <v>45961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3471622</v>
      </c>
      <c r="F28" s="46">
        <v>2857157</v>
      </c>
      <c r="G28" s="11">
        <f t="shared" ref="G28:G30" si="4">F28-E28</f>
        <v>-614465</v>
      </c>
      <c r="H28" s="34">
        <f t="shared" ref="H28:H31" si="5">F28/E28-1</f>
        <v>-0.17699651632579816</v>
      </c>
      <c r="I28" s="33"/>
    </row>
    <row r="29" spans="2:17" ht="15" x14ac:dyDescent="0.25">
      <c r="B29" s="188" t="s">
        <v>1</v>
      </c>
      <c r="C29" s="188"/>
      <c r="D29" s="189"/>
      <c r="E29" s="46">
        <v>8852</v>
      </c>
      <c r="F29" s="46">
        <v>8893</v>
      </c>
      <c r="G29" s="11">
        <f t="shared" si="4"/>
        <v>41</v>
      </c>
      <c r="H29" s="34">
        <f t="shared" si="5"/>
        <v>4.6317216448259479E-3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150175</v>
      </c>
      <c r="F30" s="46">
        <v>149830</v>
      </c>
      <c r="G30" s="11">
        <f t="shared" si="4"/>
        <v>-345</v>
      </c>
      <c r="H30" s="34">
        <f t="shared" si="5"/>
        <v>-2.2973197935741707E-3</v>
      </c>
      <c r="I30" s="33"/>
    </row>
    <row r="31" spans="2:17" s="40" customFormat="1" ht="15.6" thickBot="1" x14ac:dyDescent="0.3">
      <c r="B31" s="158" t="s">
        <v>3</v>
      </c>
      <c r="C31" s="158"/>
      <c r="D31" s="159"/>
      <c r="E31" s="67">
        <f>E28+E29+E30</f>
        <v>3630649</v>
      </c>
      <c r="F31" s="67">
        <f>F28+F29+F30</f>
        <v>3015880</v>
      </c>
      <c r="G31" s="67">
        <f>G28+G29+G30</f>
        <v>-614769</v>
      </c>
      <c r="H31" s="38">
        <f t="shared" si="5"/>
        <v>-0.16932757752126415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7" t="s">
        <v>0</v>
      </c>
      <c r="C41" s="177"/>
      <c r="D41" s="17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79" t="s">
        <v>1</v>
      </c>
      <c r="C42" s="179"/>
      <c r="D42" s="18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66" t="s">
        <v>2</v>
      </c>
      <c r="C43" s="166"/>
      <c r="D43" s="16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64" t="s">
        <v>3</v>
      </c>
      <c r="C44" s="164"/>
      <c r="D44" s="16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45807</v>
      </c>
      <c r="D73" s="64">
        <f t="shared" si="6"/>
        <v>45838</v>
      </c>
      <c r="E73" s="64">
        <f t="shared" si="6"/>
        <v>45868</v>
      </c>
      <c r="F73" s="64">
        <f t="shared" si="6"/>
        <v>45899</v>
      </c>
      <c r="G73" s="64">
        <f>EDATE(H73,-1)</f>
        <v>45930</v>
      </c>
      <c r="H73" s="64">
        <f>B3</f>
        <v>45961</v>
      </c>
      <c r="I73"/>
      <c r="J73"/>
    </row>
    <row r="74" spans="2:11" ht="16.5" customHeight="1" x14ac:dyDescent="0.25">
      <c r="B74" s="24" t="s">
        <v>0</v>
      </c>
      <c r="C74" s="48">
        <v>36946799</v>
      </c>
      <c r="D74" s="48">
        <v>37209137</v>
      </c>
      <c r="E74" s="48">
        <v>37812509</v>
      </c>
      <c r="F74" s="48">
        <v>38353301</v>
      </c>
      <c r="G74" s="48">
        <v>38597151</v>
      </c>
      <c r="H74" s="48">
        <v>39448467</v>
      </c>
    </row>
    <row r="75" spans="2:11" ht="16.5" customHeight="1" x14ac:dyDescent="0.25">
      <c r="B75" s="25" t="s">
        <v>1</v>
      </c>
      <c r="C75" s="49">
        <v>42628</v>
      </c>
      <c r="D75" s="49">
        <v>43781</v>
      </c>
      <c r="E75" s="49">
        <v>44800</v>
      </c>
      <c r="F75" s="49">
        <v>45686</v>
      </c>
      <c r="G75" s="49">
        <v>45992</v>
      </c>
      <c r="H75" s="49">
        <v>46199</v>
      </c>
    </row>
    <row r="76" spans="2:11" ht="16.5" customHeight="1" thickBot="1" x14ac:dyDescent="0.3">
      <c r="B76" s="26" t="s">
        <v>2</v>
      </c>
      <c r="C76" s="47">
        <v>605991</v>
      </c>
      <c r="D76" s="47">
        <v>609044</v>
      </c>
      <c r="E76" s="47">
        <v>617893</v>
      </c>
      <c r="F76" s="47">
        <v>623800</v>
      </c>
      <c r="G76" s="47">
        <v>627273</v>
      </c>
      <c r="H76" s="47">
        <v>631043</v>
      </c>
    </row>
    <row r="77" spans="2:11" s="40" customFormat="1" ht="15.6" thickBot="1" x14ac:dyDescent="0.3">
      <c r="B77" s="159" t="s">
        <v>3</v>
      </c>
      <c r="C77" s="50">
        <f>SUM(C74:C76)</f>
        <v>37595418</v>
      </c>
      <c r="D77" s="50">
        <f t="shared" ref="D77:H77" si="7">SUM(D74:D76)</f>
        <v>37861962</v>
      </c>
      <c r="E77" s="50">
        <f t="shared" si="7"/>
        <v>38475202</v>
      </c>
      <c r="F77" s="50">
        <f t="shared" si="7"/>
        <v>39022787</v>
      </c>
      <c r="G77" s="50">
        <f t="shared" si="7"/>
        <v>39270416</v>
      </c>
      <c r="H77" s="50">
        <f t="shared" si="7"/>
        <v>40125709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8CB96-70BA-48B1-8C1B-02F9ECECEE58}">
  <dimension ref="B2:Q84"/>
  <sheetViews>
    <sheetView topLeftCell="B1" workbookViewId="0">
      <selection activeCell="B1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45991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45991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45960</v>
      </c>
      <c r="F11" s="64">
        <f>B3</f>
        <v>45991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74193781</v>
      </c>
      <c r="F12" s="46">
        <v>74963442</v>
      </c>
      <c r="G12" s="11">
        <f t="shared" ref="G12:G14" si="0">F12-E12</f>
        <v>769661</v>
      </c>
      <c r="H12" s="34">
        <f t="shared" ref="H12:H15" si="1">F12/E12-1</f>
        <v>1.0373659215453745E-2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68002</v>
      </c>
      <c r="F13" s="46">
        <v>69685</v>
      </c>
      <c r="G13" s="11">
        <f t="shared" si="0"/>
        <v>1683</v>
      </c>
      <c r="H13" s="34">
        <f t="shared" si="1"/>
        <v>2.474927208023292E-2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815979</v>
      </c>
      <c r="F14" s="46">
        <v>676204</v>
      </c>
      <c r="G14" s="11">
        <f t="shared" si="0"/>
        <v>-139775</v>
      </c>
      <c r="H14" s="34">
        <f t="shared" si="1"/>
        <v>-0.17129730054327374</v>
      </c>
      <c r="I14" s="66"/>
      <c r="J14" s="53"/>
      <c r="L14" s="95"/>
      <c r="M14" s="66"/>
    </row>
    <row r="15" spans="2:15" s="40" customFormat="1" ht="15.6" thickBot="1" x14ac:dyDescent="0.3">
      <c r="B15" s="160" t="s">
        <v>3</v>
      </c>
      <c r="C15" s="160"/>
      <c r="D15" s="161"/>
      <c r="E15" s="67">
        <f>E12+E13+E14</f>
        <v>75077762</v>
      </c>
      <c r="F15" s="67">
        <f>F12+F13+F14</f>
        <v>75709331</v>
      </c>
      <c r="G15" s="67">
        <f>G12+G13+G14</f>
        <v>631569</v>
      </c>
      <c r="H15" s="38">
        <f t="shared" si="1"/>
        <v>8.412198008779237E-3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45960</v>
      </c>
      <c r="F19" s="64">
        <f>F11</f>
        <v>45991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39448467</v>
      </c>
      <c r="F20" s="46">
        <v>39708834</v>
      </c>
      <c r="G20" s="11">
        <f>F20-E20</f>
        <v>260367</v>
      </c>
      <c r="H20" s="34">
        <f>F20/E20-1</f>
        <v>6.600180432867031E-3</v>
      </c>
      <c r="I20" s="53"/>
    </row>
    <row r="21" spans="2:17" ht="15" x14ac:dyDescent="0.25">
      <c r="B21" s="188" t="s">
        <v>1</v>
      </c>
      <c r="C21" s="188"/>
      <c r="D21" s="189"/>
      <c r="E21" s="46">
        <v>46199</v>
      </c>
      <c r="F21" s="46">
        <v>47220</v>
      </c>
      <c r="G21" s="11">
        <f>F21-E21</f>
        <v>1021</v>
      </c>
      <c r="H21" s="34">
        <f>F21/E21-1</f>
        <v>2.2100045455529349E-2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631043</v>
      </c>
      <c r="F22" s="46">
        <v>547760</v>
      </c>
      <c r="G22" s="11">
        <f t="shared" ref="G22" si="2">F22-E22</f>
        <v>-83283</v>
      </c>
      <c r="H22" s="34">
        <f t="shared" ref="H22:H23" si="3">F22/E22-1</f>
        <v>-0.13197674326472209</v>
      </c>
      <c r="I22" s="53"/>
      <c r="L22" s="33"/>
      <c r="M22" s="33"/>
      <c r="O22" s="33"/>
      <c r="P22" s="33"/>
    </row>
    <row r="23" spans="2:17" s="40" customFormat="1" ht="15.6" thickBot="1" x14ac:dyDescent="0.3">
      <c r="B23" s="160" t="s">
        <v>3</v>
      </c>
      <c r="C23" s="160"/>
      <c r="D23" s="161"/>
      <c r="E23" s="67">
        <f>E20+E21+E22</f>
        <v>40125709</v>
      </c>
      <c r="F23" s="67">
        <f>F20+F21+F22</f>
        <v>40303814</v>
      </c>
      <c r="G23" s="67">
        <f>G20+G21+G22</f>
        <v>178105</v>
      </c>
      <c r="H23" s="38">
        <f t="shared" si="3"/>
        <v>4.4386754636533965E-3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45960</v>
      </c>
      <c r="F27" s="64">
        <f>F11</f>
        <v>45991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2857157</v>
      </c>
      <c r="F28" s="46">
        <v>2819964</v>
      </c>
      <c r="G28" s="11">
        <f t="shared" ref="G28:G30" si="4">F28-E28</f>
        <v>-37193</v>
      </c>
      <c r="H28" s="34">
        <f t="shared" ref="H28:H31" si="5">F28/E28-1</f>
        <v>-1.3017485563446507E-2</v>
      </c>
      <c r="I28" s="33"/>
    </row>
    <row r="29" spans="2:17" ht="15" x14ac:dyDescent="0.25">
      <c r="B29" s="188" t="s">
        <v>1</v>
      </c>
      <c r="C29" s="188"/>
      <c r="D29" s="189"/>
      <c r="E29" s="46">
        <v>8893</v>
      </c>
      <c r="F29" s="46">
        <v>9010</v>
      </c>
      <c r="G29" s="11">
        <f t="shared" si="4"/>
        <v>117</v>
      </c>
      <c r="H29" s="34">
        <f t="shared" si="5"/>
        <v>1.3156415157989487E-2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149830</v>
      </c>
      <c r="F30" s="46">
        <v>140242</v>
      </c>
      <c r="G30" s="11">
        <f t="shared" si="4"/>
        <v>-9588</v>
      </c>
      <c r="H30" s="34">
        <f t="shared" si="5"/>
        <v>-6.3992524861509748E-2</v>
      </c>
      <c r="I30" s="33"/>
    </row>
    <row r="31" spans="2:17" s="40" customFormat="1" ht="15.6" thickBot="1" x14ac:dyDescent="0.3">
      <c r="B31" s="160" t="s">
        <v>3</v>
      </c>
      <c r="C31" s="160"/>
      <c r="D31" s="161"/>
      <c r="E31" s="67">
        <f>E28+E29+E30</f>
        <v>3015880</v>
      </c>
      <c r="F31" s="67">
        <f>F28+F29+F30</f>
        <v>2969216</v>
      </c>
      <c r="G31" s="67">
        <f>G28+G29+G30</f>
        <v>-46664</v>
      </c>
      <c r="H31" s="38">
        <f t="shared" si="5"/>
        <v>-1.5472764168335651E-2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7" t="s">
        <v>0</v>
      </c>
      <c r="C41" s="177"/>
      <c r="D41" s="17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79" t="s">
        <v>1</v>
      </c>
      <c r="C42" s="179"/>
      <c r="D42" s="18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66" t="s">
        <v>2</v>
      </c>
      <c r="C43" s="166"/>
      <c r="D43" s="16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64" t="s">
        <v>3</v>
      </c>
      <c r="C44" s="164"/>
      <c r="D44" s="16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45838</v>
      </c>
      <c r="D73" s="64">
        <f t="shared" si="6"/>
        <v>45868</v>
      </c>
      <c r="E73" s="64">
        <f t="shared" si="6"/>
        <v>45899</v>
      </c>
      <c r="F73" s="64">
        <f t="shared" si="6"/>
        <v>45930</v>
      </c>
      <c r="G73" s="64">
        <f>EDATE(H73,-1)</f>
        <v>45960</v>
      </c>
      <c r="H73" s="64">
        <f>B3</f>
        <v>45991</v>
      </c>
      <c r="I73"/>
      <c r="J73"/>
    </row>
    <row r="74" spans="2:11" ht="16.5" customHeight="1" x14ac:dyDescent="0.25">
      <c r="B74" s="24" t="s">
        <v>0</v>
      </c>
      <c r="C74" s="48">
        <v>37209137</v>
      </c>
      <c r="D74" s="48">
        <v>37812509</v>
      </c>
      <c r="E74" s="48">
        <v>38353301</v>
      </c>
      <c r="F74" s="48">
        <v>38597151</v>
      </c>
      <c r="G74" s="48">
        <v>39448467</v>
      </c>
      <c r="H74" s="48">
        <v>39708834</v>
      </c>
    </row>
    <row r="75" spans="2:11" ht="16.5" customHeight="1" x14ac:dyDescent="0.25">
      <c r="B75" s="25" t="s">
        <v>1</v>
      </c>
      <c r="C75" s="49">
        <v>43781</v>
      </c>
      <c r="D75" s="49">
        <v>44800</v>
      </c>
      <c r="E75" s="49">
        <v>45686</v>
      </c>
      <c r="F75" s="49">
        <v>45992</v>
      </c>
      <c r="G75" s="49">
        <v>46199</v>
      </c>
      <c r="H75" s="49">
        <v>47220</v>
      </c>
    </row>
    <row r="76" spans="2:11" ht="16.5" customHeight="1" thickBot="1" x14ac:dyDescent="0.3">
      <c r="B76" s="26" t="s">
        <v>2</v>
      </c>
      <c r="C76" s="47">
        <v>609044</v>
      </c>
      <c r="D76" s="47">
        <v>617893</v>
      </c>
      <c r="E76" s="47">
        <v>623800</v>
      </c>
      <c r="F76" s="47">
        <v>627273</v>
      </c>
      <c r="G76" s="47">
        <v>631043</v>
      </c>
      <c r="H76" s="47">
        <v>547760</v>
      </c>
    </row>
    <row r="77" spans="2:11" s="40" customFormat="1" ht="15.6" thickBot="1" x14ac:dyDescent="0.3">
      <c r="B77" s="161" t="s">
        <v>3</v>
      </c>
      <c r="C77" s="50">
        <f>SUM(C74:C76)</f>
        <v>37861962</v>
      </c>
      <c r="D77" s="50">
        <f t="shared" ref="D77:H77" si="7">SUM(D74:D76)</f>
        <v>38475202</v>
      </c>
      <c r="E77" s="50">
        <f t="shared" si="7"/>
        <v>39022787</v>
      </c>
      <c r="F77" s="50">
        <f t="shared" si="7"/>
        <v>39270416</v>
      </c>
      <c r="G77" s="50">
        <f t="shared" si="7"/>
        <v>40125709</v>
      </c>
      <c r="H77" s="50">
        <f t="shared" si="7"/>
        <v>40303814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549E-BD09-4FAB-84A0-95C957B1C351}">
  <dimension ref="B2:Q84"/>
  <sheetViews>
    <sheetView tabSelected="1" topLeftCell="A52" workbookViewId="0">
      <selection activeCell="E62" sqref="E62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5" s="1" customFormat="1" ht="21" thickBot="1" x14ac:dyDescent="0.3">
      <c r="B3" s="184">
        <v>46022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46022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5" t="s">
        <v>11</v>
      </c>
      <c r="C11" s="175"/>
      <c r="D11" s="176"/>
      <c r="E11" s="64">
        <f>EDATE(F11,-1)</f>
        <v>45991</v>
      </c>
      <c r="F11" s="64">
        <f>B3</f>
        <v>46022</v>
      </c>
      <c r="G11" s="16" t="s">
        <v>4</v>
      </c>
      <c r="H11" s="16" t="s">
        <v>5</v>
      </c>
      <c r="J11" s="45"/>
    </row>
    <row r="12" spans="2:15" ht="15" x14ac:dyDescent="0.25">
      <c r="B12" s="190" t="s">
        <v>0</v>
      </c>
      <c r="C12" s="190"/>
      <c r="D12" s="191"/>
      <c r="E12" s="46">
        <v>74963442</v>
      </c>
      <c r="F12" s="46">
        <v>75915922</v>
      </c>
      <c r="G12" s="11">
        <f t="shared" ref="G12:G14" si="0">F12-E12</f>
        <v>952480</v>
      </c>
      <c r="H12" s="34">
        <f t="shared" ref="H12:H15" si="1">F12/E12-1</f>
        <v>1.2705926710248949E-2</v>
      </c>
      <c r="I12" s="66"/>
      <c r="J12" s="53"/>
      <c r="M12" s="66"/>
      <c r="O12" s="33"/>
    </row>
    <row r="13" spans="2:15" ht="15" x14ac:dyDescent="0.25">
      <c r="B13" s="188" t="s">
        <v>1</v>
      </c>
      <c r="C13" s="188"/>
      <c r="D13" s="189"/>
      <c r="E13" s="46">
        <v>69685</v>
      </c>
      <c r="F13" s="46">
        <v>71823</v>
      </c>
      <c r="G13" s="11">
        <f t="shared" si="0"/>
        <v>2138</v>
      </c>
      <c r="H13" s="34">
        <f t="shared" si="1"/>
        <v>3.0680921288656071E-2</v>
      </c>
      <c r="I13" s="66"/>
      <c r="J13" s="53"/>
      <c r="L13" s="95"/>
      <c r="M13" s="66"/>
    </row>
    <row r="14" spans="2:15" ht="18" customHeight="1" thickBot="1" x14ac:dyDescent="0.3">
      <c r="B14" s="186" t="s">
        <v>2</v>
      </c>
      <c r="C14" s="186"/>
      <c r="D14" s="187"/>
      <c r="E14" s="46">
        <v>676204</v>
      </c>
      <c r="F14" s="46">
        <v>684850</v>
      </c>
      <c r="G14" s="11">
        <f t="shared" si="0"/>
        <v>8646</v>
      </c>
      <c r="H14" s="34">
        <f t="shared" si="1"/>
        <v>1.2786082306522895E-2</v>
      </c>
      <c r="I14" s="66"/>
      <c r="J14" s="53"/>
      <c r="L14" s="95"/>
      <c r="M14" s="66"/>
    </row>
    <row r="15" spans="2:15" s="40" customFormat="1" ht="15.6" thickBot="1" x14ac:dyDescent="0.3">
      <c r="B15" s="162" t="s">
        <v>3</v>
      </c>
      <c r="C15" s="162"/>
      <c r="D15" s="163"/>
      <c r="E15" s="67">
        <f>E12+E13+E14</f>
        <v>75709331</v>
      </c>
      <c r="F15" s="67">
        <f>F12+F13+F14</f>
        <v>76672595</v>
      </c>
      <c r="G15" s="67">
        <f>G12+G13+G14</f>
        <v>963264</v>
      </c>
      <c r="H15" s="38">
        <f t="shared" si="1"/>
        <v>1.2723187317557949E-2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5" t="s">
        <v>11</v>
      </c>
      <c r="C19" s="175"/>
      <c r="D19" s="176"/>
      <c r="E19" s="64">
        <f>E11</f>
        <v>45991</v>
      </c>
      <c r="F19" s="64">
        <f>F11</f>
        <v>46022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0" t="s">
        <v>0</v>
      </c>
      <c r="C20" s="190"/>
      <c r="D20" s="191"/>
      <c r="E20" s="46">
        <v>39708834</v>
      </c>
      <c r="F20" s="46">
        <v>40119484</v>
      </c>
      <c r="G20" s="11">
        <f>F20-E20</f>
        <v>410650</v>
      </c>
      <c r="H20" s="34">
        <f>F20/E20-1</f>
        <v>1.0341527530120853E-2</v>
      </c>
      <c r="I20" s="53"/>
    </row>
    <row r="21" spans="2:17" ht="15" x14ac:dyDescent="0.25">
      <c r="B21" s="188" t="s">
        <v>1</v>
      </c>
      <c r="C21" s="188"/>
      <c r="D21" s="189"/>
      <c r="E21" s="46">
        <v>47220</v>
      </c>
      <c r="F21" s="46">
        <v>48490</v>
      </c>
      <c r="G21" s="11">
        <f>F21-E21</f>
        <v>1270</v>
      </c>
      <c r="H21" s="34">
        <f>F21/E21-1</f>
        <v>2.6895383312155907E-2</v>
      </c>
      <c r="I21" s="53"/>
      <c r="L21" s="33"/>
      <c r="M21" s="33"/>
    </row>
    <row r="22" spans="2:17" ht="18" customHeight="1" thickBot="1" x14ac:dyDescent="0.3">
      <c r="B22" s="186" t="s">
        <v>2</v>
      </c>
      <c r="C22" s="186"/>
      <c r="D22" s="187"/>
      <c r="E22" s="46">
        <v>547760</v>
      </c>
      <c r="F22" s="46">
        <v>551503</v>
      </c>
      <c r="G22" s="11">
        <f t="shared" ref="G22" si="2">F22-E22</f>
        <v>3743</v>
      </c>
      <c r="H22" s="34">
        <f t="shared" ref="H22:H23" si="3">F22/E22-1</f>
        <v>6.8332846502117128E-3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62" t="s">
        <v>3</v>
      </c>
      <c r="C23" s="162"/>
      <c r="D23" s="163"/>
      <c r="E23" s="67">
        <f>E20+E21+E22</f>
        <v>40303814</v>
      </c>
      <c r="F23" s="67">
        <f>F20+F21+F22</f>
        <v>40719477</v>
      </c>
      <c r="G23" s="67">
        <f>G20+G21+G22</f>
        <v>415663</v>
      </c>
      <c r="H23" s="38">
        <f t="shared" si="3"/>
        <v>1.0313242314982984E-2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5" t="s">
        <v>11</v>
      </c>
      <c r="C27" s="175"/>
      <c r="D27" s="176"/>
      <c r="E27" s="64">
        <f>E11</f>
        <v>45991</v>
      </c>
      <c r="F27" s="64">
        <f>F11</f>
        <v>46022</v>
      </c>
      <c r="G27" s="16" t="s">
        <v>4</v>
      </c>
      <c r="H27" s="16" t="s">
        <v>5</v>
      </c>
    </row>
    <row r="28" spans="2:17" ht="15" x14ac:dyDescent="0.25">
      <c r="B28" s="190" t="s">
        <v>0</v>
      </c>
      <c r="C28" s="190"/>
      <c r="D28" s="191"/>
      <c r="E28" s="46">
        <v>2819964</v>
      </c>
      <c r="F28" s="46">
        <v>3023036</v>
      </c>
      <c r="G28" s="11">
        <f t="shared" ref="G28:G30" si="4">F28-E28</f>
        <v>203072</v>
      </c>
      <c r="H28" s="34">
        <f t="shared" ref="H28:H31" si="5">F28/E28-1</f>
        <v>7.2012266823264337E-2</v>
      </c>
      <c r="I28" s="33"/>
    </row>
    <row r="29" spans="2:17" ht="15" x14ac:dyDescent="0.25">
      <c r="B29" s="188" t="s">
        <v>1</v>
      </c>
      <c r="C29" s="188"/>
      <c r="D29" s="189"/>
      <c r="E29" s="46">
        <v>9010</v>
      </c>
      <c r="F29" s="46">
        <v>9846</v>
      </c>
      <c r="G29" s="11">
        <f t="shared" si="4"/>
        <v>836</v>
      </c>
      <c r="H29" s="34">
        <f t="shared" si="5"/>
        <v>9.2785793562708108E-2</v>
      </c>
      <c r="I29" s="33"/>
    </row>
    <row r="30" spans="2:17" ht="18" customHeight="1" thickBot="1" x14ac:dyDescent="0.3">
      <c r="B30" s="186" t="s">
        <v>2</v>
      </c>
      <c r="C30" s="186"/>
      <c r="D30" s="187"/>
      <c r="E30" s="46">
        <v>140242</v>
      </c>
      <c r="F30" s="46">
        <v>151093</v>
      </c>
      <c r="G30" s="11">
        <f t="shared" si="4"/>
        <v>10851</v>
      </c>
      <c r="H30" s="34">
        <f t="shared" si="5"/>
        <v>7.7373397413043277E-2</v>
      </c>
      <c r="I30" s="33"/>
    </row>
    <row r="31" spans="2:17" s="40" customFormat="1" ht="15.6" thickBot="1" x14ac:dyDescent="0.3">
      <c r="B31" s="162" t="s">
        <v>3</v>
      </c>
      <c r="C31" s="162"/>
      <c r="D31" s="163"/>
      <c r="E31" s="67">
        <f>E28+E29+E30</f>
        <v>2969216</v>
      </c>
      <c r="F31" s="67">
        <f>F28+F29+F30</f>
        <v>3183975</v>
      </c>
      <c r="G31" s="67">
        <f>G28+G29+G30</f>
        <v>214759</v>
      </c>
      <c r="H31" s="38">
        <f t="shared" si="5"/>
        <v>7.2328520390567697E-2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44196</v>
      </c>
      <c r="F40" s="64">
        <v>44561</v>
      </c>
      <c r="G40" s="64">
        <v>44926</v>
      </c>
      <c r="H40" s="64">
        <v>45261</v>
      </c>
      <c r="I40" s="64">
        <v>45657</v>
      </c>
      <c r="J40" s="64">
        <v>46022</v>
      </c>
    </row>
    <row r="41" spans="2:10" ht="15" x14ac:dyDescent="0.25">
      <c r="B41" s="177" t="s">
        <v>0</v>
      </c>
      <c r="C41" s="177"/>
      <c r="D41" s="178"/>
      <c r="E41" s="48">
        <v>9412672</v>
      </c>
      <c r="F41" s="48">
        <v>16779069</v>
      </c>
      <c r="G41" s="48">
        <v>22923647</v>
      </c>
      <c r="H41" s="48">
        <v>29712261</v>
      </c>
      <c r="I41" s="48">
        <v>35121535</v>
      </c>
      <c r="J41" s="48">
        <v>40119484</v>
      </c>
    </row>
    <row r="42" spans="2:10" ht="15" x14ac:dyDescent="0.25">
      <c r="B42" s="179" t="s">
        <v>1</v>
      </c>
      <c r="C42" s="179"/>
      <c r="D42" s="180"/>
      <c r="E42" s="49">
        <v>19074</v>
      </c>
      <c r="F42" s="49">
        <v>20446</v>
      </c>
      <c r="G42" s="49">
        <v>23094</v>
      </c>
      <c r="H42" s="49">
        <v>29342</v>
      </c>
      <c r="I42" s="49">
        <v>37582</v>
      </c>
      <c r="J42" s="49">
        <v>48490</v>
      </c>
    </row>
    <row r="43" spans="2:10" ht="15.6" thickBot="1" x14ac:dyDescent="0.3">
      <c r="B43" s="166" t="s">
        <v>2</v>
      </c>
      <c r="C43" s="166"/>
      <c r="D43" s="167"/>
      <c r="E43" s="47">
        <v>82193</v>
      </c>
      <c r="F43" s="47">
        <v>327432</v>
      </c>
      <c r="G43" s="47">
        <v>411551</v>
      </c>
      <c r="H43" s="47">
        <v>495426</v>
      </c>
      <c r="I43" s="47">
        <v>579672</v>
      </c>
      <c r="J43" s="47">
        <v>551503</v>
      </c>
    </row>
    <row r="44" spans="2:10" s="40" customFormat="1" ht="15.6" thickBot="1" x14ac:dyDescent="0.3">
      <c r="B44" s="164" t="s">
        <v>3</v>
      </c>
      <c r="C44" s="164"/>
      <c r="D44" s="165"/>
      <c r="E44" s="50">
        <v>9513939</v>
      </c>
      <c r="F44" s="50">
        <v>17126947</v>
      </c>
      <c r="G44" s="50">
        <v>23358292</v>
      </c>
      <c r="H44" s="50">
        <v>30237029</v>
      </c>
      <c r="I44" s="50">
        <v>35738789</v>
      </c>
      <c r="J44" s="50">
        <v>40719477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45868</v>
      </c>
      <c r="D73" s="64">
        <f t="shared" si="6"/>
        <v>45899</v>
      </c>
      <c r="E73" s="64">
        <f t="shared" si="6"/>
        <v>45930</v>
      </c>
      <c r="F73" s="64">
        <f t="shared" si="6"/>
        <v>45960</v>
      </c>
      <c r="G73" s="64">
        <f>EDATE(H73,-1)</f>
        <v>45991</v>
      </c>
      <c r="H73" s="64">
        <f>B3</f>
        <v>46022</v>
      </c>
      <c r="I73"/>
      <c r="J73"/>
    </row>
    <row r="74" spans="2:11" ht="16.5" customHeight="1" x14ac:dyDescent="0.25">
      <c r="B74" s="24" t="s">
        <v>0</v>
      </c>
      <c r="C74" s="48">
        <v>38353301</v>
      </c>
      <c r="D74" s="48">
        <v>38597151</v>
      </c>
      <c r="E74" s="48">
        <v>39448467</v>
      </c>
      <c r="F74" s="48">
        <v>39708834</v>
      </c>
      <c r="G74" s="48">
        <v>39708834</v>
      </c>
      <c r="H74" s="48">
        <v>40119484</v>
      </c>
    </row>
    <row r="75" spans="2:11" ht="16.5" customHeight="1" x14ac:dyDescent="0.25">
      <c r="B75" s="25" t="s">
        <v>1</v>
      </c>
      <c r="C75" s="49">
        <v>45686</v>
      </c>
      <c r="D75" s="49">
        <v>45992</v>
      </c>
      <c r="E75" s="49">
        <v>46199</v>
      </c>
      <c r="F75" s="49">
        <v>47220</v>
      </c>
      <c r="G75" s="49">
        <v>47220</v>
      </c>
      <c r="H75" s="49">
        <v>48490</v>
      </c>
    </row>
    <row r="76" spans="2:11" ht="16.5" customHeight="1" thickBot="1" x14ac:dyDescent="0.3">
      <c r="B76" s="26" t="s">
        <v>2</v>
      </c>
      <c r="C76" s="47">
        <v>623800</v>
      </c>
      <c r="D76" s="47">
        <v>627273</v>
      </c>
      <c r="E76" s="47">
        <v>631043</v>
      </c>
      <c r="F76" s="47">
        <v>547760</v>
      </c>
      <c r="G76" s="47">
        <v>547760</v>
      </c>
      <c r="H76" s="47">
        <v>551503</v>
      </c>
    </row>
    <row r="77" spans="2:11" s="40" customFormat="1" ht="15.6" thickBot="1" x14ac:dyDescent="0.3">
      <c r="B77" s="163" t="s">
        <v>3</v>
      </c>
      <c r="C77" s="50">
        <f>SUM(C74:C76)</f>
        <v>39022787</v>
      </c>
      <c r="D77" s="50">
        <f t="shared" ref="D77:H77" si="7">SUM(D74:D76)</f>
        <v>39270416</v>
      </c>
      <c r="E77" s="50">
        <f t="shared" si="7"/>
        <v>40125709</v>
      </c>
      <c r="F77" s="50">
        <f t="shared" si="7"/>
        <v>40303814</v>
      </c>
      <c r="G77" s="50">
        <f t="shared" si="7"/>
        <v>40303814</v>
      </c>
      <c r="H77" s="50">
        <f t="shared" si="7"/>
        <v>40719477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2:H2"/>
    <mergeCell ref="B3:H3"/>
    <mergeCell ref="I3:N3"/>
    <mergeCell ref="B11:D11"/>
    <mergeCell ref="B12:D12"/>
    <mergeCell ref="B13:D13"/>
  </mergeCells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F48F-C786-4BEA-8384-ED699E4A8B00}">
  <sheetPr>
    <pageSetUpPr fitToPage="1"/>
  </sheetPr>
  <dimension ref="B2:P84"/>
  <sheetViews>
    <sheetView topLeftCell="B1" zoomScaleNormal="100" workbookViewId="0">
      <selection activeCell="I17" sqref="I17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6" s="1" customFormat="1" ht="21" thickBot="1" x14ac:dyDescent="0.3">
      <c r="B3" s="184">
        <v>44712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44712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5" t="s">
        <v>11</v>
      </c>
      <c r="C11" s="175"/>
      <c r="D11" s="176"/>
      <c r="E11" s="64">
        <f>EDATE(F11,-1)</f>
        <v>44681</v>
      </c>
      <c r="F11" s="64">
        <f>B3</f>
        <v>44712</v>
      </c>
      <c r="G11" s="16" t="s">
        <v>4</v>
      </c>
      <c r="H11" s="16" t="s">
        <v>5</v>
      </c>
      <c r="J11" s="45"/>
    </row>
    <row r="12" spans="2:16" ht="15" x14ac:dyDescent="0.25">
      <c r="B12" s="190" t="s">
        <v>0</v>
      </c>
      <c r="C12" s="190"/>
      <c r="D12" s="191"/>
      <c r="E12" s="46">
        <v>32683608</v>
      </c>
      <c r="F12" s="46">
        <v>33180166</v>
      </c>
      <c r="G12" s="11">
        <f t="shared" ref="G12:G14" si="0">F12-E12</f>
        <v>496558</v>
      </c>
      <c r="H12" s="34">
        <f t="shared" ref="H12:H15" si="1">F12/E12-1</f>
        <v>1.5192875890568835E-2</v>
      </c>
      <c r="I12" s="66"/>
      <c r="J12" s="53"/>
      <c r="P12" s="43">
        <v>17986457</v>
      </c>
    </row>
    <row r="13" spans="2:16" ht="15" x14ac:dyDescent="0.25">
      <c r="B13" s="188" t="s">
        <v>1</v>
      </c>
      <c r="C13" s="188"/>
      <c r="D13" s="189"/>
      <c r="E13" s="46">
        <v>31776</v>
      </c>
      <c r="F13" s="46">
        <v>31905</v>
      </c>
      <c r="G13" s="11">
        <f t="shared" si="0"/>
        <v>129</v>
      </c>
      <c r="H13" s="34">
        <f t="shared" si="1"/>
        <v>4.0596676737159054E-3</v>
      </c>
      <c r="I13" s="66"/>
      <c r="J13" s="53"/>
    </row>
    <row r="14" spans="2:16" ht="18" customHeight="1" thickBot="1" x14ac:dyDescent="0.3">
      <c r="B14" s="186" t="s">
        <v>2</v>
      </c>
      <c r="C14" s="186"/>
      <c r="D14" s="187"/>
      <c r="E14" s="46">
        <v>481688</v>
      </c>
      <c r="F14" s="46">
        <v>486245</v>
      </c>
      <c r="G14" s="11">
        <f t="shared" si="0"/>
        <v>4557</v>
      </c>
      <c r="H14" s="34">
        <f t="shared" si="1"/>
        <v>9.4604806430718114E-3</v>
      </c>
      <c r="I14" s="66"/>
      <c r="J14" s="53"/>
    </row>
    <row r="15" spans="2:16" s="40" customFormat="1" ht="15.6" thickBot="1" x14ac:dyDescent="0.3">
      <c r="B15" s="60" t="s">
        <v>3</v>
      </c>
      <c r="C15" s="60"/>
      <c r="D15" s="61"/>
      <c r="E15" s="67">
        <f>E12+E13+E14</f>
        <v>33197072</v>
      </c>
      <c r="F15" s="67">
        <f>F12+F13+F14</f>
        <v>33698316</v>
      </c>
      <c r="G15" s="67">
        <f>G12+G13+G14</f>
        <v>501244</v>
      </c>
      <c r="H15" s="38">
        <f t="shared" si="1"/>
        <v>1.5099042469769675E-2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5" t="s">
        <v>11</v>
      </c>
      <c r="C19" s="175"/>
      <c r="D19" s="176"/>
      <c r="E19" s="64">
        <f>E11</f>
        <v>44681</v>
      </c>
      <c r="F19" s="64">
        <f>F11</f>
        <v>44712</v>
      </c>
      <c r="G19" s="16" t="s">
        <v>4</v>
      </c>
      <c r="H19" s="16" t="s">
        <v>5</v>
      </c>
      <c r="J19" s="45"/>
    </row>
    <row r="20" spans="2:10" ht="15" x14ac:dyDescent="0.25">
      <c r="B20" s="190" t="s">
        <v>0</v>
      </c>
      <c r="C20" s="190"/>
      <c r="D20" s="191"/>
      <c r="E20" s="46">
        <v>19323213</v>
      </c>
      <c r="F20" s="46">
        <v>19805248</v>
      </c>
      <c r="G20" s="11">
        <f>F20-E20</f>
        <v>482035</v>
      </c>
      <c r="H20" s="34">
        <f>F20/E20-1</f>
        <v>2.4945903147680415E-2</v>
      </c>
      <c r="I20" s="53"/>
    </row>
    <row r="21" spans="2:10" ht="15" x14ac:dyDescent="0.25">
      <c r="B21" s="188" t="s">
        <v>1</v>
      </c>
      <c r="C21" s="188"/>
      <c r="D21" s="189"/>
      <c r="E21" s="46">
        <v>21524</v>
      </c>
      <c r="F21" s="46">
        <v>21686</v>
      </c>
      <c r="G21" s="11">
        <f>F21-E21</f>
        <v>162</v>
      </c>
      <c r="H21" s="34">
        <f>F21/E21-1</f>
        <v>7.5264820665303933E-3</v>
      </c>
      <c r="I21" s="53"/>
    </row>
    <row r="22" spans="2:10" ht="18" customHeight="1" thickBot="1" x14ac:dyDescent="0.3">
      <c r="B22" s="186" t="s">
        <v>2</v>
      </c>
      <c r="C22" s="186"/>
      <c r="D22" s="187"/>
      <c r="E22" s="46">
        <v>374023</v>
      </c>
      <c r="F22" s="46">
        <v>377979</v>
      </c>
      <c r="G22" s="11">
        <f t="shared" ref="G22" si="2">F22-E22</f>
        <v>3956</v>
      </c>
      <c r="H22" s="34">
        <f t="shared" ref="H22:H23" si="3">F22/E22-1</f>
        <v>1.0576889656518373E-2</v>
      </c>
      <c r="I22" s="53"/>
    </row>
    <row r="23" spans="2:10" s="40" customFormat="1" ht="15.6" thickBot="1" x14ac:dyDescent="0.3">
      <c r="B23" s="60" t="s">
        <v>3</v>
      </c>
      <c r="C23" s="60"/>
      <c r="D23" s="61"/>
      <c r="E23" s="67">
        <f>E20+E21+E22</f>
        <v>19718760</v>
      </c>
      <c r="F23" s="67">
        <f>F20+F21+F22</f>
        <v>20204913</v>
      </c>
      <c r="G23" s="67">
        <f>G20+G21+G22</f>
        <v>486153</v>
      </c>
      <c r="H23" s="38">
        <f t="shared" si="3"/>
        <v>2.4654339319510887E-2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5" t="s">
        <v>11</v>
      </c>
      <c r="C27" s="175"/>
      <c r="D27" s="176"/>
      <c r="E27" s="64">
        <f>E11</f>
        <v>44681</v>
      </c>
      <c r="F27" s="64">
        <f>F11</f>
        <v>44712</v>
      </c>
      <c r="G27" s="16" t="s">
        <v>4</v>
      </c>
      <c r="H27" s="16" t="s">
        <v>5</v>
      </c>
    </row>
    <row r="28" spans="2:10" ht="15" x14ac:dyDescent="0.25">
      <c r="B28" s="190" t="s">
        <v>0</v>
      </c>
      <c r="C28" s="190"/>
      <c r="D28" s="191"/>
      <c r="E28" s="46">
        <v>2362460</v>
      </c>
      <c r="F28" s="46">
        <v>1872734</v>
      </c>
      <c r="G28" s="11">
        <f t="shared" ref="G28:G30" si="4">F28-E28</f>
        <v>-489726</v>
      </c>
      <c r="H28" s="34">
        <f t="shared" ref="H28:H31" si="5">F28/E28-1</f>
        <v>-0.20729493832699808</v>
      </c>
      <c r="I28" s="33"/>
    </row>
    <row r="29" spans="2:10" ht="15" x14ac:dyDescent="0.25">
      <c r="B29" s="188" t="s">
        <v>1</v>
      </c>
      <c r="C29" s="188"/>
      <c r="D29" s="189"/>
      <c r="E29" s="46">
        <v>1384</v>
      </c>
      <c r="F29" s="46">
        <v>1166</v>
      </c>
      <c r="G29" s="11">
        <f t="shared" si="4"/>
        <v>-218</v>
      </c>
      <c r="H29" s="34">
        <f t="shared" si="5"/>
        <v>-0.15751445086705207</v>
      </c>
      <c r="I29" s="33"/>
    </row>
    <row r="30" spans="2:10" ht="18" customHeight="1" thickBot="1" x14ac:dyDescent="0.3">
      <c r="B30" s="186" t="s">
        <v>2</v>
      </c>
      <c r="C30" s="186"/>
      <c r="D30" s="187"/>
      <c r="E30" s="46">
        <v>54703</v>
      </c>
      <c r="F30" s="46">
        <v>31043</v>
      </c>
      <c r="G30" s="11">
        <f t="shared" si="4"/>
        <v>-23660</v>
      </c>
      <c r="H30" s="34">
        <f t="shared" si="5"/>
        <v>-0.43251741220773998</v>
      </c>
      <c r="I30" s="33"/>
    </row>
    <row r="31" spans="2:10" s="40" customFormat="1" ht="15.6" thickBot="1" x14ac:dyDescent="0.3">
      <c r="B31" s="60" t="s">
        <v>3</v>
      </c>
      <c r="C31" s="60"/>
      <c r="D31" s="61"/>
      <c r="E31" s="67">
        <f>E28+E29+E30</f>
        <v>2418547</v>
      </c>
      <c r="F31" s="67">
        <f>F28+F29+F30</f>
        <v>1904943</v>
      </c>
      <c r="G31" s="67">
        <f>G28+G29+G30</f>
        <v>-513604</v>
      </c>
      <c r="H31" s="38">
        <f t="shared" si="5"/>
        <v>-0.21236056194070241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7" t="s">
        <v>0</v>
      </c>
      <c r="C41" s="177"/>
      <c r="D41" s="178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79" t="s">
        <v>1</v>
      </c>
      <c r="C42" s="179"/>
      <c r="D42" s="180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66" t="s">
        <v>2</v>
      </c>
      <c r="C43" s="166"/>
      <c r="D43" s="167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64" t="s">
        <v>3</v>
      </c>
      <c r="C44" s="164"/>
      <c r="D44" s="165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44558</v>
      </c>
      <c r="D73" s="64">
        <f t="shared" si="7"/>
        <v>44589</v>
      </c>
      <c r="E73" s="64">
        <f t="shared" si="7"/>
        <v>44620</v>
      </c>
      <c r="F73" s="64">
        <f t="shared" si="7"/>
        <v>44650</v>
      </c>
      <c r="G73" s="64">
        <f>EDATE(H73,-1)</f>
        <v>44681</v>
      </c>
      <c r="H73" s="64">
        <f>B3</f>
        <v>44712</v>
      </c>
      <c r="I73"/>
      <c r="J73"/>
    </row>
    <row r="74" spans="2:11" ht="16.5" customHeight="1" x14ac:dyDescent="0.25">
      <c r="B74" s="24" t="s">
        <v>0</v>
      </c>
      <c r="C74" s="48">
        <v>16779069</v>
      </c>
      <c r="D74" s="48">
        <v>17405817</v>
      </c>
      <c r="E74" s="48">
        <v>18128529</v>
      </c>
      <c r="F74" s="48">
        <v>18881687</v>
      </c>
      <c r="G74" s="48">
        <v>19323213</v>
      </c>
      <c r="H74" s="48">
        <v>19805248</v>
      </c>
    </row>
    <row r="75" spans="2:11" ht="16.5" customHeight="1" x14ac:dyDescent="0.25">
      <c r="B75" s="25" t="s">
        <v>1</v>
      </c>
      <c r="C75" s="49">
        <v>20446</v>
      </c>
      <c r="D75" s="49">
        <v>20536</v>
      </c>
      <c r="E75" s="49">
        <v>20698</v>
      </c>
      <c r="F75" s="49">
        <v>21131</v>
      </c>
      <c r="G75" s="49">
        <v>21524</v>
      </c>
      <c r="H75" s="49">
        <v>21686</v>
      </c>
    </row>
    <row r="76" spans="2:11" ht="16.5" customHeight="1" thickBot="1" x14ac:dyDescent="0.3">
      <c r="B76" s="26" t="s">
        <v>2</v>
      </c>
      <c r="C76" s="47">
        <v>327432</v>
      </c>
      <c r="D76" s="47">
        <v>345411</v>
      </c>
      <c r="E76" s="47">
        <v>361205</v>
      </c>
      <c r="F76" s="47">
        <v>360205</v>
      </c>
      <c r="G76" s="47">
        <v>374023</v>
      </c>
      <c r="H76" s="47">
        <v>377979</v>
      </c>
    </row>
    <row r="77" spans="2:11" s="40" customFormat="1" ht="15.6" thickBot="1" x14ac:dyDescent="0.3">
      <c r="B77" s="61" t="s">
        <v>3</v>
      </c>
      <c r="C77" s="50">
        <f t="shared" ref="C77:G77" si="8">C74+C75+C76</f>
        <v>17126947</v>
      </c>
      <c r="D77" s="50">
        <f t="shared" si="8"/>
        <v>17771764</v>
      </c>
      <c r="E77" s="50">
        <f t="shared" si="8"/>
        <v>18510432</v>
      </c>
      <c r="F77" s="50">
        <f t="shared" si="8"/>
        <v>19263023</v>
      </c>
      <c r="G77" s="50">
        <f t="shared" si="8"/>
        <v>19718760</v>
      </c>
      <c r="H77" s="50">
        <f>H74+H75+H76</f>
        <v>20204913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4:D44"/>
    <mergeCell ref="H39:J39"/>
    <mergeCell ref="B40:D40"/>
    <mergeCell ref="B41:D41"/>
    <mergeCell ref="B42:D42"/>
    <mergeCell ref="B43:D43"/>
    <mergeCell ref="B30:D30"/>
    <mergeCell ref="B21:D21"/>
    <mergeCell ref="B22:D22"/>
    <mergeCell ref="B27:D27"/>
    <mergeCell ref="B28:D28"/>
    <mergeCell ref="B29:D29"/>
    <mergeCell ref="B20:D20"/>
    <mergeCell ref="B2:H2"/>
    <mergeCell ref="B3:H3"/>
    <mergeCell ref="I3:N3"/>
    <mergeCell ref="B11:D11"/>
    <mergeCell ref="B12:D12"/>
    <mergeCell ref="B13:D13"/>
    <mergeCell ref="B14:D14"/>
    <mergeCell ref="B19:D19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C1F87-5ACD-4229-A121-6B7044750E6E}">
  <sheetPr>
    <pageSetUpPr fitToPage="1"/>
  </sheetPr>
  <dimension ref="B2:P84"/>
  <sheetViews>
    <sheetView topLeftCell="B1" zoomScaleNormal="100" workbookViewId="0">
      <selection activeCell="J9" sqref="J9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6" s="1" customFormat="1" ht="21" thickBot="1" x14ac:dyDescent="0.3">
      <c r="B3" s="184">
        <v>44742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44742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5" t="s">
        <v>11</v>
      </c>
      <c r="C11" s="175"/>
      <c r="D11" s="176"/>
      <c r="E11" s="64">
        <f>EDATE(F11,-1)</f>
        <v>44711</v>
      </c>
      <c r="F11" s="64">
        <f>B3</f>
        <v>44742</v>
      </c>
      <c r="G11" s="16" t="s">
        <v>4</v>
      </c>
      <c r="H11" s="16" t="s">
        <v>5</v>
      </c>
      <c r="J11" s="45"/>
    </row>
    <row r="12" spans="2:16" ht="15" x14ac:dyDescent="0.25">
      <c r="B12" s="190" t="s">
        <v>0</v>
      </c>
      <c r="C12" s="190"/>
      <c r="D12" s="191"/>
      <c r="E12" s="46">
        <v>33180166</v>
      </c>
      <c r="F12" s="46">
        <v>34178435</v>
      </c>
      <c r="G12" s="11">
        <f t="shared" ref="G12:G14" si="0">F12-E12</f>
        <v>998269</v>
      </c>
      <c r="H12" s="34">
        <f t="shared" ref="H12:H15" si="1">F12/E12-1</f>
        <v>3.0086317229395476E-2</v>
      </c>
      <c r="I12" s="66"/>
      <c r="J12" s="53"/>
      <c r="P12" s="43">
        <v>17986457</v>
      </c>
    </row>
    <row r="13" spans="2:16" ht="15" x14ac:dyDescent="0.25">
      <c r="B13" s="188" t="s">
        <v>1</v>
      </c>
      <c r="C13" s="188"/>
      <c r="D13" s="189"/>
      <c r="E13" s="46">
        <v>31905</v>
      </c>
      <c r="F13" s="46">
        <v>32457</v>
      </c>
      <c r="G13" s="11">
        <f t="shared" si="0"/>
        <v>552</v>
      </c>
      <c r="H13" s="34">
        <f t="shared" si="1"/>
        <v>1.7301363422661087E-2</v>
      </c>
      <c r="I13" s="66"/>
      <c r="J13" s="53"/>
    </row>
    <row r="14" spans="2:16" ht="18" customHeight="1" thickBot="1" x14ac:dyDescent="0.3">
      <c r="B14" s="186" t="s">
        <v>2</v>
      </c>
      <c r="C14" s="186"/>
      <c r="D14" s="187"/>
      <c r="E14" s="46">
        <v>486245</v>
      </c>
      <c r="F14" s="46">
        <v>499662</v>
      </c>
      <c r="G14" s="11">
        <f t="shared" si="0"/>
        <v>13417</v>
      </c>
      <c r="H14" s="34">
        <f t="shared" si="1"/>
        <v>2.7593085790085237E-2</v>
      </c>
      <c r="I14" s="66"/>
      <c r="J14" s="53"/>
    </row>
    <row r="15" spans="2:16" s="40" customFormat="1" ht="15.6" thickBot="1" x14ac:dyDescent="0.3">
      <c r="B15" s="75" t="s">
        <v>3</v>
      </c>
      <c r="C15" s="75"/>
      <c r="D15" s="76"/>
      <c r="E15" s="67">
        <f>E12+E13+E14</f>
        <v>33698316</v>
      </c>
      <c r="F15" s="67">
        <f>F12+F13+F14</f>
        <v>34710554</v>
      </c>
      <c r="G15" s="67">
        <f>G12+G13+G14</f>
        <v>1012238</v>
      </c>
      <c r="H15" s="38">
        <f t="shared" si="1"/>
        <v>3.0038236925548523E-2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5" t="s">
        <v>11</v>
      </c>
      <c r="C19" s="175"/>
      <c r="D19" s="176"/>
      <c r="E19" s="64">
        <f>E11</f>
        <v>44711</v>
      </c>
      <c r="F19" s="64">
        <f>F11</f>
        <v>44742</v>
      </c>
      <c r="G19" s="16" t="s">
        <v>4</v>
      </c>
      <c r="H19" s="16" t="s">
        <v>5</v>
      </c>
      <c r="J19" s="45"/>
    </row>
    <row r="20" spans="2:10" ht="15" x14ac:dyDescent="0.25">
      <c r="B20" s="190" t="s">
        <v>0</v>
      </c>
      <c r="C20" s="190"/>
      <c r="D20" s="191"/>
      <c r="E20" s="46">
        <v>19805248</v>
      </c>
      <c r="F20" s="46">
        <v>20434402</v>
      </c>
      <c r="G20" s="11">
        <f>F20-E20</f>
        <v>629154</v>
      </c>
      <c r="H20" s="34">
        <f>F20/E20-1</f>
        <v>3.1767034676869477E-2</v>
      </c>
      <c r="I20" s="53"/>
    </row>
    <row r="21" spans="2:10" ht="15" x14ac:dyDescent="0.25">
      <c r="B21" s="188" t="s">
        <v>1</v>
      </c>
      <c r="C21" s="188"/>
      <c r="D21" s="189"/>
      <c r="E21" s="46">
        <v>21686</v>
      </c>
      <c r="F21" s="46">
        <v>21881</v>
      </c>
      <c r="G21" s="11">
        <f>F21-E21</f>
        <v>195</v>
      </c>
      <c r="H21" s="34">
        <f>F21/E21-1</f>
        <v>8.9919763902979177E-3</v>
      </c>
      <c r="I21" s="53"/>
    </row>
    <row r="22" spans="2:10" ht="18" customHeight="1" thickBot="1" x14ac:dyDescent="0.3">
      <c r="B22" s="186" t="s">
        <v>2</v>
      </c>
      <c r="C22" s="186"/>
      <c r="D22" s="187"/>
      <c r="E22" s="46">
        <v>377979</v>
      </c>
      <c r="F22" s="46">
        <v>390501</v>
      </c>
      <c r="G22" s="11">
        <f t="shared" ref="G22" si="2">F22-E22</f>
        <v>12522</v>
      </c>
      <c r="H22" s="34">
        <f t="shared" ref="H22:H23" si="3">F22/E22-1</f>
        <v>3.3128824617240538E-2</v>
      </c>
      <c r="I22" s="53"/>
    </row>
    <row r="23" spans="2:10" s="40" customFormat="1" ht="15.6" thickBot="1" x14ac:dyDescent="0.3">
      <c r="B23" s="75" t="s">
        <v>3</v>
      </c>
      <c r="C23" s="75"/>
      <c r="D23" s="76"/>
      <c r="E23" s="67">
        <f>E20+E21+E22</f>
        <v>20204913</v>
      </c>
      <c r="F23" s="67">
        <f>F20+F21+F22</f>
        <v>20846784</v>
      </c>
      <c r="G23" s="67">
        <f>G20+G21+G22</f>
        <v>641871</v>
      </c>
      <c r="H23" s="38">
        <f t="shared" si="3"/>
        <v>3.1768065519510058E-2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5" t="s">
        <v>11</v>
      </c>
      <c r="C27" s="175"/>
      <c r="D27" s="176"/>
      <c r="E27" s="64">
        <f>E11</f>
        <v>44711</v>
      </c>
      <c r="F27" s="64">
        <f>F11</f>
        <v>44742</v>
      </c>
      <c r="G27" s="16" t="s">
        <v>4</v>
      </c>
      <c r="H27" s="16" t="s">
        <v>5</v>
      </c>
    </row>
    <row r="28" spans="2:10" ht="15" x14ac:dyDescent="0.25">
      <c r="B28" s="190" t="s">
        <v>0</v>
      </c>
      <c r="C28" s="190"/>
      <c r="D28" s="191"/>
      <c r="E28" s="46">
        <v>1872734</v>
      </c>
      <c r="F28" s="46">
        <v>1971238</v>
      </c>
      <c r="G28" s="11">
        <f t="shared" ref="G28:G30" si="4">F28-E28</f>
        <v>98504</v>
      </c>
      <c r="H28" s="34">
        <f t="shared" ref="H28:H31" si="5">F28/E28-1</f>
        <v>5.2599034352983409E-2</v>
      </c>
      <c r="I28" s="33"/>
    </row>
    <row r="29" spans="2:10" ht="15" x14ac:dyDescent="0.25">
      <c r="B29" s="188" t="s">
        <v>1</v>
      </c>
      <c r="C29" s="188"/>
      <c r="D29" s="189"/>
      <c r="E29" s="46">
        <v>1166</v>
      </c>
      <c r="F29" s="46">
        <v>1383</v>
      </c>
      <c r="G29" s="11">
        <f t="shared" si="4"/>
        <v>217</v>
      </c>
      <c r="H29" s="34">
        <f t="shared" si="5"/>
        <v>0.18610634648370494</v>
      </c>
      <c r="I29" s="33"/>
    </row>
    <row r="30" spans="2:10" ht="18" customHeight="1" thickBot="1" x14ac:dyDescent="0.3">
      <c r="B30" s="186" t="s">
        <v>2</v>
      </c>
      <c r="C30" s="186"/>
      <c r="D30" s="187"/>
      <c r="E30" s="46">
        <v>31043</v>
      </c>
      <c r="F30" s="46">
        <v>39586</v>
      </c>
      <c r="G30" s="11">
        <f t="shared" si="4"/>
        <v>8543</v>
      </c>
      <c r="H30" s="34">
        <f t="shared" si="5"/>
        <v>0.27519891763038373</v>
      </c>
      <c r="I30" s="33"/>
    </row>
    <row r="31" spans="2:10" s="40" customFormat="1" ht="15.6" thickBot="1" x14ac:dyDescent="0.3">
      <c r="B31" s="75" t="s">
        <v>3</v>
      </c>
      <c r="C31" s="75"/>
      <c r="D31" s="76"/>
      <c r="E31" s="67">
        <f>E28+E29+E30</f>
        <v>1904943</v>
      </c>
      <c r="F31" s="67">
        <f>F28+F29+F30</f>
        <v>2012207</v>
      </c>
      <c r="G31" s="67">
        <f>G28+G29+G30</f>
        <v>107264</v>
      </c>
      <c r="H31" s="38">
        <f t="shared" si="5"/>
        <v>5.6308246493464553E-2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7" t="s">
        <v>0</v>
      </c>
      <c r="C41" s="177"/>
      <c r="D41" s="178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79" t="s">
        <v>1</v>
      </c>
      <c r="C42" s="179"/>
      <c r="D42" s="180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66" t="s">
        <v>2</v>
      </c>
      <c r="C43" s="166"/>
      <c r="D43" s="167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64" t="s">
        <v>3</v>
      </c>
      <c r="C44" s="164"/>
      <c r="D44" s="165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44589</v>
      </c>
      <c r="D73" s="64">
        <f t="shared" si="7"/>
        <v>44620</v>
      </c>
      <c r="E73" s="64">
        <f t="shared" si="7"/>
        <v>44650</v>
      </c>
      <c r="F73" s="64">
        <f t="shared" si="7"/>
        <v>44681</v>
      </c>
      <c r="G73" s="64">
        <f>EDATE(H73,-1)</f>
        <v>44711</v>
      </c>
      <c r="H73" s="64">
        <f>B3</f>
        <v>44742</v>
      </c>
      <c r="I73"/>
      <c r="J73"/>
    </row>
    <row r="74" spans="2:11" ht="16.5" customHeight="1" x14ac:dyDescent="0.25">
      <c r="B74" s="24" t="s">
        <v>0</v>
      </c>
      <c r="C74" s="48">
        <v>17405817</v>
      </c>
      <c r="D74" s="48">
        <v>18128529</v>
      </c>
      <c r="E74" s="48">
        <v>18881687</v>
      </c>
      <c r="F74" s="48">
        <v>19323213</v>
      </c>
      <c r="G74" s="48">
        <v>19805248</v>
      </c>
      <c r="H74" s="48">
        <v>20434402</v>
      </c>
    </row>
    <row r="75" spans="2:11" ht="16.5" customHeight="1" x14ac:dyDescent="0.25">
      <c r="B75" s="25" t="s">
        <v>1</v>
      </c>
      <c r="C75" s="49">
        <v>20536</v>
      </c>
      <c r="D75" s="49">
        <v>20698</v>
      </c>
      <c r="E75" s="49">
        <v>21131</v>
      </c>
      <c r="F75" s="49">
        <v>21524</v>
      </c>
      <c r="G75" s="49">
        <v>21686</v>
      </c>
      <c r="H75" s="49">
        <v>21881</v>
      </c>
    </row>
    <row r="76" spans="2:11" ht="16.5" customHeight="1" thickBot="1" x14ac:dyDescent="0.3">
      <c r="B76" s="26" t="s">
        <v>2</v>
      </c>
      <c r="C76" s="47">
        <v>345411</v>
      </c>
      <c r="D76" s="47">
        <v>361205</v>
      </c>
      <c r="E76" s="47">
        <v>360205</v>
      </c>
      <c r="F76" s="47">
        <v>374023</v>
      </c>
      <c r="G76" s="47">
        <v>377979</v>
      </c>
      <c r="H76" s="47">
        <v>390501</v>
      </c>
    </row>
    <row r="77" spans="2:11" s="40" customFormat="1" ht="15.6" thickBot="1" x14ac:dyDescent="0.3">
      <c r="B77" s="76" t="s">
        <v>3</v>
      </c>
      <c r="C77" s="50">
        <f t="shared" ref="C77:G77" si="8">C74+C75+C76</f>
        <v>17771764</v>
      </c>
      <c r="D77" s="50">
        <f t="shared" si="8"/>
        <v>18510432</v>
      </c>
      <c r="E77" s="50">
        <f t="shared" si="8"/>
        <v>19263023</v>
      </c>
      <c r="F77" s="50">
        <f t="shared" si="8"/>
        <v>19718760</v>
      </c>
      <c r="G77" s="50">
        <f t="shared" si="8"/>
        <v>20204913</v>
      </c>
      <c r="H77" s="50">
        <f>H74+H75+H76</f>
        <v>20846784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957C8-44AE-465E-93F6-325270C97F47}">
  <sheetPr>
    <pageSetUpPr fitToPage="1"/>
  </sheetPr>
  <dimension ref="B2:P84"/>
  <sheetViews>
    <sheetView topLeftCell="B1" zoomScaleNormal="100" workbookViewId="0">
      <selection activeCell="J14" sqref="J14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6" s="1" customFormat="1" ht="21" thickBot="1" x14ac:dyDescent="0.3">
      <c r="B3" s="184">
        <v>44772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44772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5" t="s">
        <v>11</v>
      </c>
      <c r="C11" s="175"/>
      <c r="D11" s="176"/>
      <c r="E11" s="64">
        <f>EDATE(F11,-1)</f>
        <v>44742</v>
      </c>
      <c r="F11" s="64">
        <f>B3</f>
        <v>44772</v>
      </c>
      <c r="G11" s="16" t="s">
        <v>4</v>
      </c>
      <c r="H11" s="16" t="s">
        <v>5</v>
      </c>
      <c r="J11" s="45"/>
    </row>
    <row r="12" spans="2:16" ht="15" x14ac:dyDescent="0.25">
      <c r="B12" s="190" t="s">
        <v>0</v>
      </c>
      <c r="C12" s="190"/>
      <c r="D12" s="191"/>
      <c r="E12" s="46">
        <v>34178435</v>
      </c>
      <c r="F12" s="46">
        <v>34816930</v>
      </c>
      <c r="G12" s="11">
        <f t="shared" ref="G12:G14" si="0">F12-E12</f>
        <v>638495</v>
      </c>
      <c r="H12" s="34">
        <f t="shared" ref="H12:H15" si="1">F12/E12-1</f>
        <v>1.8681223994018392E-2</v>
      </c>
      <c r="I12" s="66"/>
      <c r="J12" s="53"/>
      <c r="P12" s="43">
        <v>17986457</v>
      </c>
    </row>
    <row r="13" spans="2:16" ht="15" x14ac:dyDescent="0.25">
      <c r="B13" s="188" t="s">
        <v>1</v>
      </c>
      <c r="C13" s="188"/>
      <c r="D13" s="189"/>
      <c r="E13" s="46">
        <v>32457</v>
      </c>
      <c r="F13" s="46">
        <v>32712</v>
      </c>
      <c r="G13" s="11">
        <f t="shared" si="0"/>
        <v>255</v>
      </c>
      <c r="H13" s="34">
        <f t="shared" si="1"/>
        <v>7.8565486643866755E-3</v>
      </c>
      <c r="I13" s="66"/>
      <c r="J13" s="53"/>
    </row>
    <row r="14" spans="2:16" ht="18" customHeight="1" thickBot="1" x14ac:dyDescent="0.3">
      <c r="B14" s="186" t="s">
        <v>2</v>
      </c>
      <c r="C14" s="186"/>
      <c r="D14" s="187"/>
      <c r="E14" s="46">
        <v>499662</v>
      </c>
      <c r="F14" s="46">
        <v>503587</v>
      </c>
      <c r="G14" s="11">
        <f t="shared" si="0"/>
        <v>3925</v>
      </c>
      <c r="H14" s="34">
        <f t="shared" si="1"/>
        <v>7.8553101896883248E-3</v>
      </c>
      <c r="I14" s="66"/>
      <c r="J14" s="53"/>
    </row>
    <row r="15" spans="2:16" s="40" customFormat="1" ht="15.6" thickBot="1" x14ac:dyDescent="0.3">
      <c r="B15" s="77" t="s">
        <v>3</v>
      </c>
      <c r="C15" s="77"/>
      <c r="D15" s="78"/>
      <c r="E15" s="67">
        <f>E12+E13+E14</f>
        <v>34710554</v>
      </c>
      <c r="F15" s="67">
        <f>F12+F13+F14</f>
        <v>35353229</v>
      </c>
      <c r="G15" s="67">
        <f>G12+G13+G14</f>
        <v>642675</v>
      </c>
      <c r="H15" s="38">
        <f t="shared" si="1"/>
        <v>1.8515261957501528E-2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5" t="s">
        <v>11</v>
      </c>
      <c r="C19" s="175"/>
      <c r="D19" s="176"/>
      <c r="E19" s="64">
        <f>E11</f>
        <v>44742</v>
      </c>
      <c r="F19" s="64">
        <f>F11</f>
        <v>44772</v>
      </c>
      <c r="G19" s="16" t="s">
        <v>4</v>
      </c>
      <c r="H19" s="16" t="s">
        <v>5</v>
      </c>
      <c r="J19" s="45"/>
    </row>
    <row r="20" spans="2:10" ht="15" x14ac:dyDescent="0.25">
      <c r="B20" s="190" t="s">
        <v>0</v>
      </c>
      <c r="C20" s="190"/>
      <c r="D20" s="191"/>
      <c r="E20" s="46">
        <v>20434402</v>
      </c>
      <c r="F20" s="46">
        <v>20820354</v>
      </c>
      <c r="G20" s="11">
        <f>F20-E20</f>
        <v>385952</v>
      </c>
      <c r="H20" s="34">
        <f>F20/E20-1</f>
        <v>1.888736455316864E-2</v>
      </c>
      <c r="I20" s="53"/>
    </row>
    <row r="21" spans="2:10" ht="15" x14ac:dyDescent="0.25">
      <c r="B21" s="188" t="s">
        <v>1</v>
      </c>
      <c r="C21" s="188"/>
      <c r="D21" s="189"/>
      <c r="E21" s="46">
        <v>21881</v>
      </c>
      <c r="F21" s="46">
        <v>22103</v>
      </c>
      <c r="G21" s="11">
        <f>F21-E21</f>
        <v>222</v>
      </c>
      <c r="H21" s="34">
        <f>F21/E21-1</f>
        <v>1.0145788583702853E-2</v>
      </c>
      <c r="I21" s="53"/>
    </row>
    <row r="22" spans="2:10" ht="18" customHeight="1" thickBot="1" x14ac:dyDescent="0.3">
      <c r="B22" s="186" t="s">
        <v>2</v>
      </c>
      <c r="C22" s="186"/>
      <c r="D22" s="187"/>
      <c r="E22" s="46">
        <v>390501</v>
      </c>
      <c r="F22" s="46">
        <v>394494</v>
      </c>
      <c r="G22" s="11">
        <f t="shared" ref="G22" si="2">F22-E22</f>
        <v>3993</v>
      </c>
      <c r="H22" s="34">
        <f t="shared" ref="H22:H23" si="3">F22/E22-1</f>
        <v>1.0225325927462503E-2</v>
      </c>
      <c r="I22" s="53"/>
    </row>
    <row r="23" spans="2:10" s="40" customFormat="1" ht="15.6" thickBot="1" x14ac:dyDescent="0.3">
      <c r="B23" s="77" t="s">
        <v>3</v>
      </c>
      <c r="C23" s="77"/>
      <c r="D23" s="78"/>
      <c r="E23" s="67">
        <f>E20+E21+E22</f>
        <v>20846784</v>
      </c>
      <c r="F23" s="67">
        <f>F20+F21+F22</f>
        <v>21236951</v>
      </c>
      <c r="G23" s="67">
        <f>G20+G21+G22</f>
        <v>390167</v>
      </c>
      <c r="H23" s="38">
        <f t="shared" si="3"/>
        <v>1.8715932395135804E-2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5" t="s">
        <v>11</v>
      </c>
      <c r="C27" s="175"/>
      <c r="D27" s="176"/>
      <c r="E27" s="64">
        <f>E11</f>
        <v>44742</v>
      </c>
      <c r="F27" s="64">
        <f>F11</f>
        <v>44772</v>
      </c>
      <c r="G27" s="16" t="s">
        <v>4</v>
      </c>
      <c r="H27" s="16" t="s">
        <v>5</v>
      </c>
    </row>
    <row r="28" spans="2:10" ht="15" x14ac:dyDescent="0.25">
      <c r="B28" s="190" t="s">
        <v>0</v>
      </c>
      <c r="C28" s="190"/>
      <c r="D28" s="191"/>
      <c r="E28" s="46">
        <v>1971238</v>
      </c>
      <c r="F28" s="46">
        <v>1930771</v>
      </c>
      <c r="G28" s="11">
        <f t="shared" ref="G28:G30" si="4">F28-E28</f>
        <v>-40467</v>
      </c>
      <c r="H28" s="34">
        <f t="shared" ref="H28:H31" si="5">F28/E28-1</f>
        <v>-2.0528723573713603E-2</v>
      </c>
      <c r="I28" s="33"/>
    </row>
    <row r="29" spans="2:10" ht="15" x14ac:dyDescent="0.25">
      <c r="B29" s="188" t="s">
        <v>1</v>
      </c>
      <c r="C29" s="188"/>
      <c r="D29" s="189"/>
      <c r="E29" s="46">
        <v>1383</v>
      </c>
      <c r="F29" s="46">
        <v>1335</v>
      </c>
      <c r="G29" s="11">
        <f t="shared" si="4"/>
        <v>-48</v>
      </c>
      <c r="H29" s="34">
        <f t="shared" si="5"/>
        <v>-3.4707158351410028E-2</v>
      </c>
      <c r="I29" s="33"/>
    </row>
    <row r="30" spans="2:10" ht="18" customHeight="1" thickBot="1" x14ac:dyDescent="0.3">
      <c r="B30" s="186" t="s">
        <v>2</v>
      </c>
      <c r="C30" s="186"/>
      <c r="D30" s="187"/>
      <c r="E30" s="46">
        <v>39586</v>
      </c>
      <c r="F30" s="46">
        <v>27728</v>
      </c>
      <c r="G30" s="11">
        <f t="shared" si="4"/>
        <v>-11858</v>
      </c>
      <c r="H30" s="34">
        <f t="shared" si="5"/>
        <v>-0.29955034608194819</v>
      </c>
      <c r="I30" s="33"/>
    </row>
    <row r="31" spans="2:10" s="40" customFormat="1" ht="15.6" thickBot="1" x14ac:dyDescent="0.3">
      <c r="B31" s="77" t="s">
        <v>3</v>
      </c>
      <c r="C31" s="77"/>
      <c r="D31" s="78"/>
      <c r="E31" s="67">
        <f>E28+E29+E30</f>
        <v>2012207</v>
      </c>
      <c r="F31" s="67">
        <f>F28+F29+F30</f>
        <v>1959834</v>
      </c>
      <c r="G31" s="67">
        <f>G28+G29+G30</f>
        <v>-52373</v>
      </c>
      <c r="H31" s="38">
        <f t="shared" si="5"/>
        <v>-2.6027640297444532E-2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7" t="s">
        <v>0</v>
      </c>
      <c r="C41" s="177"/>
      <c r="D41" s="178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79" t="s">
        <v>1</v>
      </c>
      <c r="C42" s="179"/>
      <c r="D42" s="180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66" t="s">
        <v>2</v>
      </c>
      <c r="C43" s="166"/>
      <c r="D43" s="167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64" t="s">
        <v>3</v>
      </c>
      <c r="C44" s="164"/>
      <c r="D44" s="165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44620</v>
      </c>
      <c r="D73" s="64">
        <f t="shared" si="7"/>
        <v>44650</v>
      </c>
      <c r="E73" s="64">
        <f t="shared" si="7"/>
        <v>44681</v>
      </c>
      <c r="F73" s="64">
        <f t="shared" si="7"/>
        <v>44711</v>
      </c>
      <c r="G73" s="64">
        <f>EDATE(H73,-1)</f>
        <v>44742</v>
      </c>
      <c r="H73" s="64">
        <f>B3</f>
        <v>44772</v>
      </c>
      <c r="I73"/>
      <c r="J73"/>
    </row>
    <row r="74" spans="2:11" ht="16.5" customHeight="1" x14ac:dyDescent="0.25">
      <c r="B74" s="24" t="s">
        <v>0</v>
      </c>
      <c r="C74" s="48">
        <v>18128529</v>
      </c>
      <c r="D74" s="48">
        <v>18881687</v>
      </c>
      <c r="E74" s="48">
        <v>19323213</v>
      </c>
      <c r="F74" s="48">
        <v>19805248</v>
      </c>
      <c r="G74" s="48">
        <v>20434402</v>
      </c>
      <c r="H74" s="48">
        <v>20820354</v>
      </c>
    </row>
    <row r="75" spans="2:11" ht="16.5" customHeight="1" x14ac:dyDescent="0.25">
      <c r="B75" s="25" t="s">
        <v>1</v>
      </c>
      <c r="C75" s="49">
        <v>20698</v>
      </c>
      <c r="D75" s="49">
        <v>21131</v>
      </c>
      <c r="E75" s="49">
        <v>21524</v>
      </c>
      <c r="F75" s="49">
        <v>21686</v>
      </c>
      <c r="G75" s="49">
        <v>21881</v>
      </c>
      <c r="H75" s="49">
        <v>22103</v>
      </c>
    </row>
    <row r="76" spans="2:11" ht="16.5" customHeight="1" thickBot="1" x14ac:dyDescent="0.3">
      <c r="B76" s="26" t="s">
        <v>2</v>
      </c>
      <c r="C76" s="47">
        <v>361205</v>
      </c>
      <c r="D76" s="47">
        <v>360205</v>
      </c>
      <c r="E76" s="47">
        <v>374023</v>
      </c>
      <c r="F76" s="47">
        <v>377979</v>
      </c>
      <c r="G76" s="47">
        <v>390501</v>
      </c>
      <c r="H76" s="47">
        <v>394494</v>
      </c>
    </row>
    <row r="77" spans="2:11" s="40" customFormat="1" ht="15.6" thickBot="1" x14ac:dyDescent="0.3">
      <c r="B77" s="78" t="s">
        <v>3</v>
      </c>
      <c r="C77" s="50">
        <f t="shared" ref="C77:G77" si="8">C74+C75+C76</f>
        <v>18510432</v>
      </c>
      <c r="D77" s="50">
        <f t="shared" si="8"/>
        <v>19263023</v>
      </c>
      <c r="E77" s="50">
        <f t="shared" si="8"/>
        <v>19718760</v>
      </c>
      <c r="F77" s="50">
        <f t="shared" si="8"/>
        <v>20204913</v>
      </c>
      <c r="G77" s="50">
        <f t="shared" si="8"/>
        <v>20846784</v>
      </c>
      <c r="H77" s="50">
        <f>H74+H75+H76</f>
        <v>21236951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E06CA-5ACE-45B8-BB61-967C268B22F8}">
  <sheetPr>
    <pageSetUpPr fitToPage="1"/>
  </sheetPr>
  <dimension ref="B2:P84"/>
  <sheetViews>
    <sheetView topLeftCell="B1" zoomScaleNormal="100" workbookViewId="0">
      <selection activeCell="B19" sqref="B19:D19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6" s="1" customFormat="1" ht="21" thickBot="1" x14ac:dyDescent="0.3">
      <c r="B3" s="184">
        <v>44803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44803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5" t="s">
        <v>11</v>
      </c>
      <c r="C11" s="175"/>
      <c r="D11" s="176"/>
      <c r="E11" s="64">
        <f>EDATE(F11,-1)</f>
        <v>44772</v>
      </c>
      <c r="F11" s="64">
        <f>B3</f>
        <v>44803</v>
      </c>
      <c r="G11" s="16" t="s">
        <v>4</v>
      </c>
      <c r="H11" s="16" t="s">
        <v>5</v>
      </c>
      <c r="J11" s="45"/>
    </row>
    <row r="12" spans="2:16" ht="15" x14ac:dyDescent="0.25">
      <c r="B12" s="190" t="s">
        <v>0</v>
      </c>
      <c r="C12" s="190"/>
      <c r="D12" s="191"/>
      <c r="E12" s="46">
        <v>34816930</v>
      </c>
      <c r="F12" s="46">
        <v>35577741</v>
      </c>
      <c r="G12" s="11">
        <f t="shared" ref="G12:G14" si="0">F12-E12</f>
        <v>760811</v>
      </c>
      <c r="H12" s="34">
        <f t="shared" ref="H12:H15" si="1">F12/E12-1</f>
        <v>2.1851754304586857E-2</v>
      </c>
      <c r="I12" s="66"/>
      <c r="J12" s="53"/>
      <c r="P12" s="43">
        <v>17986457</v>
      </c>
    </row>
    <row r="13" spans="2:16" ht="15" x14ac:dyDescent="0.25">
      <c r="B13" s="188" t="s">
        <v>1</v>
      </c>
      <c r="C13" s="188"/>
      <c r="D13" s="189"/>
      <c r="E13" s="46">
        <v>32712</v>
      </c>
      <c r="F13" s="46">
        <v>33813</v>
      </c>
      <c r="G13" s="11">
        <f t="shared" si="0"/>
        <v>1101</v>
      </c>
      <c r="H13" s="34">
        <f t="shared" si="1"/>
        <v>3.3657373440939109E-2</v>
      </c>
      <c r="I13" s="66"/>
      <c r="J13" s="53"/>
    </row>
    <row r="14" spans="2:16" ht="18" customHeight="1" thickBot="1" x14ac:dyDescent="0.3">
      <c r="B14" s="186" t="s">
        <v>2</v>
      </c>
      <c r="C14" s="186"/>
      <c r="D14" s="187"/>
      <c r="E14" s="46">
        <v>503587</v>
      </c>
      <c r="F14" s="46">
        <v>510321</v>
      </c>
      <c r="G14" s="11">
        <f t="shared" si="0"/>
        <v>6734</v>
      </c>
      <c r="H14" s="34">
        <f t="shared" si="1"/>
        <v>1.3372068778582546E-2</v>
      </c>
      <c r="I14" s="66"/>
      <c r="J14" s="53"/>
    </row>
    <row r="15" spans="2:16" s="40" customFormat="1" ht="15.6" thickBot="1" x14ac:dyDescent="0.3">
      <c r="B15" s="79" t="s">
        <v>3</v>
      </c>
      <c r="C15" s="79"/>
      <c r="D15" s="80"/>
      <c r="E15" s="67">
        <f>E12+E13+E14</f>
        <v>35353229</v>
      </c>
      <c r="F15" s="67">
        <f>F12+F13+F14</f>
        <v>36121875</v>
      </c>
      <c r="G15" s="67">
        <f>G12+G13+G14</f>
        <v>768646</v>
      </c>
      <c r="H15" s="38">
        <f t="shared" si="1"/>
        <v>2.1741889545648041E-2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5" t="s">
        <v>11</v>
      </c>
      <c r="C19" s="175"/>
      <c r="D19" s="176"/>
      <c r="E19" s="64">
        <f>E11</f>
        <v>44772</v>
      </c>
      <c r="F19" s="64">
        <f>F11</f>
        <v>44803</v>
      </c>
      <c r="G19" s="16" t="s">
        <v>4</v>
      </c>
      <c r="H19" s="16" t="s">
        <v>5</v>
      </c>
      <c r="J19" s="45"/>
    </row>
    <row r="20" spans="2:10" ht="15" x14ac:dyDescent="0.25">
      <c r="B20" s="190" t="s">
        <v>0</v>
      </c>
      <c r="C20" s="190"/>
      <c r="D20" s="191"/>
      <c r="E20" s="46">
        <v>20820354</v>
      </c>
      <c r="F20" s="46">
        <v>21241388</v>
      </c>
      <c r="G20" s="11">
        <f>F20-E20</f>
        <v>421034</v>
      </c>
      <c r="H20" s="34">
        <f>F20/E20-1</f>
        <v>2.0222230611448788E-2</v>
      </c>
      <c r="I20" s="53"/>
    </row>
    <row r="21" spans="2:10" ht="15" x14ac:dyDescent="0.25">
      <c r="B21" s="188" t="s">
        <v>1</v>
      </c>
      <c r="C21" s="188"/>
      <c r="D21" s="189"/>
      <c r="E21" s="46">
        <v>22103</v>
      </c>
      <c r="F21" s="46">
        <v>22347</v>
      </c>
      <c r="G21" s="11">
        <f>F21-E21</f>
        <v>244</v>
      </c>
      <c r="H21" s="34">
        <f>F21/E21-1</f>
        <v>1.1039225444509748E-2</v>
      </c>
      <c r="I21" s="53"/>
    </row>
    <row r="22" spans="2:10" ht="18" customHeight="1" thickBot="1" x14ac:dyDescent="0.3">
      <c r="B22" s="186" t="s">
        <v>2</v>
      </c>
      <c r="C22" s="186"/>
      <c r="D22" s="187"/>
      <c r="E22" s="46">
        <v>394494</v>
      </c>
      <c r="F22" s="46">
        <v>399319</v>
      </c>
      <c r="G22" s="11">
        <f t="shared" ref="G22" si="2">F22-E22</f>
        <v>4825</v>
      </c>
      <c r="H22" s="34">
        <f t="shared" ref="H22:H23" si="3">F22/E22-1</f>
        <v>1.2230857757025371E-2</v>
      </c>
      <c r="I22" s="53"/>
    </row>
    <row r="23" spans="2:10" s="40" customFormat="1" ht="15.6" thickBot="1" x14ac:dyDescent="0.3">
      <c r="B23" s="79" t="s">
        <v>3</v>
      </c>
      <c r="C23" s="79"/>
      <c r="D23" s="80"/>
      <c r="E23" s="67">
        <f>E20+E21+E22</f>
        <v>21236951</v>
      </c>
      <c r="F23" s="67">
        <f>F20+F21+F22</f>
        <v>21663054</v>
      </c>
      <c r="G23" s="67">
        <f>G20+G21+G22</f>
        <v>426103</v>
      </c>
      <c r="H23" s="38">
        <f t="shared" si="3"/>
        <v>2.0064226733865986E-2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5" t="s">
        <v>11</v>
      </c>
      <c r="C27" s="175"/>
      <c r="D27" s="176"/>
      <c r="E27" s="64">
        <f>E11</f>
        <v>44772</v>
      </c>
      <c r="F27" s="64">
        <f>F11</f>
        <v>44803</v>
      </c>
      <c r="G27" s="16" t="s">
        <v>4</v>
      </c>
      <c r="H27" s="16" t="s">
        <v>5</v>
      </c>
    </row>
    <row r="28" spans="2:10" ht="15" x14ac:dyDescent="0.25">
      <c r="B28" s="190" t="s">
        <v>0</v>
      </c>
      <c r="C28" s="190"/>
      <c r="D28" s="191"/>
      <c r="E28" s="46">
        <v>1930771</v>
      </c>
      <c r="F28" s="46">
        <v>2110578</v>
      </c>
      <c r="G28" s="11">
        <f t="shared" ref="G28:G30" si="4">F28-E28</f>
        <v>179807</v>
      </c>
      <c r="H28" s="34">
        <f t="shared" ref="H28:H31" si="5">F28/E28-1</f>
        <v>9.3127046138563374E-2</v>
      </c>
      <c r="I28" s="33"/>
    </row>
    <row r="29" spans="2:10" ht="15" x14ac:dyDescent="0.25">
      <c r="B29" s="188" t="s">
        <v>1</v>
      </c>
      <c r="C29" s="188"/>
      <c r="D29" s="189"/>
      <c r="E29" s="46">
        <v>1335</v>
      </c>
      <c r="F29" s="46">
        <v>1375</v>
      </c>
      <c r="G29" s="11">
        <f t="shared" si="4"/>
        <v>40</v>
      </c>
      <c r="H29" s="34">
        <f t="shared" si="5"/>
        <v>2.9962546816479474E-2</v>
      </c>
      <c r="I29" s="33"/>
    </row>
    <row r="30" spans="2:10" ht="18" customHeight="1" thickBot="1" x14ac:dyDescent="0.3">
      <c r="B30" s="186" t="s">
        <v>2</v>
      </c>
      <c r="C30" s="186"/>
      <c r="D30" s="187"/>
      <c r="E30" s="46">
        <v>27728</v>
      </c>
      <c r="F30" s="46">
        <v>22339</v>
      </c>
      <c r="G30" s="11">
        <f t="shared" si="4"/>
        <v>-5389</v>
      </c>
      <c r="H30" s="34">
        <f t="shared" si="5"/>
        <v>-0.19435227928447774</v>
      </c>
      <c r="I30" s="33"/>
    </row>
    <row r="31" spans="2:10" s="40" customFormat="1" ht="15.6" thickBot="1" x14ac:dyDescent="0.3">
      <c r="B31" s="79" t="s">
        <v>3</v>
      </c>
      <c r="C31" s="79"/>
      <c r="D31" s="80"/>
      <c r="E31" s="67">
        <f>E28+E29+E30</f>
        <v>1959834</v>
      </c>
      <c r="F31" s="67">
        <f>F28+F29+F30</f>
        <v>2134292</v>
      </c>
      <c r="G31" s="67">
        <f>G28+G29+G30</f>
        <v>174458</v>
      </c>
      <c r="H31" s="38">
        <f t="shared" si="5"/>
        <v>8.9016722844893925E-2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7" t="s">
        <v>0</v>
      </c>
      <c r="C41" s="177"/>
      <c r="D41" s="178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79" t="s">
        <v>1</v>
      </c>
      <c r="C42" s="179"/>
      <c r="D42" s="180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66" t="s">
        <v>2</v>
      </c>
      <c r="C43" s="166"/>
      <c r="D43" s="167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64" t="s">
        <v>3</v>
      </c>
      <c r="C44" s="164"/>
      <c r="D44" s="165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44650</v>
      </c>
      <c r="D73" s="64">
        <f t="shared" si="7"/>
        <v>44681</v>
      </c>
      <c r="E73" s="64">
        <f t="shared" si="7"/>
        <v>44711</v>
      </c>
      <c r="F73" s="64">
        <f t="shared" si="7"/>
        <v>44742</v>
      </c>
      <c r="G73" s="64">
        <f>EDATE(H73,-1)</f>
        <v>44772</v>
      </c>
      <c r="H73" s="64">
        <f>B3</f>
        <v>44803</v>
      </c>
      <c r="I73"/>
      <c r="J73"/>
    </row>
    <row r="74" spans="2:11" ht="16.5" customHeight="1" x14ac:dyDescent="0.25">
      <c r="B74" s="24" t="s">
        <v>0</v>
      </c>
      <c r="C74" s="48">
        <v>18881687</v>
      </c>
      <c r="D74" s="48">
        <v>19323213</v>
      </c>
      <c r="E74" s="48">
        <v>19805248</v>
      </c>
      <c r="F74" s="48">
        <v>20434402</v>
      </c>
      <c r="G74" s="48">
        <v>20820354</v>
      </c>
      <c r="H74" s="48">
        <v>21241388</v>
      </c>
    </row>
    <row r="75" spans="2:11" ht="16.5" customHeight="1" x14ac:dyDescent="0.25">
      <c r="B75" s="25" t="s">
        <v>1</v>
      </c>
      <c r="C75" s="49">
        <v>21131</v>
      </c>
      <c r="D75" s="49">
        <v>21524</v>
      </c>
      <c r="E75" s="49">
        <v>21686</v>
      </c>
      <c r="F75" s="49">
        <v>21881</v>
      </c>
      <c r="G75" s="49">
        <v>22103</v>
      </c>
      <c r="H75" s="49">
        <v>22347</v>
      </c>
    </row>
    <row r="76" spans="2:11" ht="16.5" customHeight="1" thickBot="1" x14ac:dyDescent="0.3">
      <c r="B76" s="26" t="s">
        <v>2</v>
      </c>
      <c r="C76" s="47">
        <v>360205</v>
      </c>
      <c r="D76" s="47">
        <v>374023</v>
      </c>
      <c r="E76" s="47">
        <v>377979</v>
      </c>
      <c r="F76" s="47">
        <v>390501</v>
      </c>
      <c r="G76" s="47">
        <v>394494</v>
      </c>
      <c r="H76" s="47">
        <v>399319</v>
      </c>
    </row>
    <row r="77" spans="2:11" s="40" customFormat="1" ht="15.6" thickBot="1" x14ac:dyDescent="0.3">
      <c r="B77" s="80" t="s">
        <v>3</v>
      </c>
      <c r="C77" s="50">
        <f t="shared" ref="C77:G77" si="8">C74+C75+C76</f>
        <v>19263023</v>
      </c>
      <c r="D77" s="50">
        <f t="shared" si="8"/>
        <v>19718760</v>
      </c>
      <c r="E77" s="50">
        <f t="shared" si="8"/>
        <v>20204913</v>
      </c>
      <c r="F77" s="50">
        <f t="shared" si="8"/>
        <v>20846784</v>
      </c>
      <c r="G77" s="50">
        <f t="shared" si="8"/>
        <v>21236951</v>
      </c>
      <c r="H77" s="50">
        <f>H74+H75+H76</f>
        <v>21663054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6622-C150-4092-B313-D87356806EA5}">
  <sheetPr>
    <pageSetUpPr fitToPage="1"/>
  </sheetPr>
  <dimension ref="B2:P84"/>
  <sheetViews>
    <sheetView topLeftCell="B8" zoomScaleNormal="100" workbookViewId="0">
      <selection activeCell="I4" sqref="I4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83" t="s">
        <v>17</v>
      </c>
      <c r="C2" s="183"/>
      <c r="D2" s="183"/>
      <c r="E2" s="183"/>
      <c r="F2" s="183"/>
      <c r="G2" s="183"/>
      <c r="H2" s="183"/>
    </row>
    <row r="3" spans="2:16" s="1" customFormat="1" ht="21" thickBot="1" x14ac:dyDescent="0.3">
      <c r="B3" s="184">
        <v>44834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44834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5" t="s">
        <v>11</v>
      </c>
      <c r="C11" s="175"/>
      <c r="D11" s="176"/>
      <c r="E11" s="64">
        <f>EDATE(F11,-1)</f>
        <v>44803</v>
      </c>
      <c r="F11" s="64">
        <f>B3</f>
        <v>44834</v>
      </c>
      <c r="G11" s="16" t="s">
        <v>4</v>
      </c>
      <c r="H11" s="16" t="s">
        <v>5</v>
      </c>
      <c r="J11" s="45"/>
    </row>
    <row r="12" spans="2:16" ht="15" x14ac:dyDescent="0.25">
      <c r="B12" s="190" t="s">
        <v>0</v>
      </c>
      <c r="C12" s="190"/>
      <c r="D12" s="191"/>
      <c r="E12" s="46">
        <v>35577741</v>
      </c>
      <c r="F12" s="46">
        <v>36343238</v>
      </c>
      <c r="G12" s="11">
        <f t="shared" ref="G12:G14" si="0">F12-E12</f>
        <v>765497</v>
      </c>
      <c r="H12" s="34">
        <f t="shared" ref="H12:H15" si="1">F12/E12-1</f>
        <v>2.1516177769690392E-2</v>
      </c>
      <c r="I12" s="66"/>
      <c r="J12" s="53"/>
      <c r="P12" s="43">
        <v>17986457</v>
      </c>
    </row>
    <row r="13" spans="2:16" ht="15" x14ac:dyDescent="0.25">
      <c r="B13" s="188" t="s">
        <v>1</v>
      </c>
      <c r="C13" s="188"/>
      <c r="D13" s="189"/>
      <c r="E13" s="46">
        <v>33813</v>
      </c>
      <c r="F13" s="46">
        <v>33388</v>
      </c>
      <c r="G13" s="11">
        <f t="shared" si="0"/>
        <v>-425</v>
      </c>
      <c r="H13" s="34">
        <f t="shared" si="1"/>
        <v>-1.2569130216188995E-2</v>
      </c>
      <c r="I13" s="66"/>
      <c r="J13" s="53"/>
    </row>
    <row r="14" spans="2:16" ht="18" customHeight="1" thickBot="1" x14ac:dyDescent="0.3">
      <c r="B14" s="186" t="s">
        <v>2</v>
      </c>
      <c r="C14" s="186"/>
      <c r="D14" s="187"/>
      <c r="E14" s="46">
        <v>510321</v>
      </c>
      <c r="F14" s="46">
        <v>518447</v>
      </c>
      <c r="G14" s="11">
        <f t="shared" si="0"/>
        <v>8126</v>
      </c>
      <c r="H14" s="34">
        <f t="shared" si="1"/>
        <v>1.5923311014047981E-2</v>
      </c>
      <c r="I14" s="66"/>
      <c r="J14" s="53"/>
    </row>
    <row r="15" spans="2:16" s="40" customFormat="1" ht="15.6" thickBot="1" x14ac:dyDescent="0.3">
      <c r="B15" s="81" t="s">
        <v>3</v>
      </c>
      <c r="C15" s="81"/>
      <c r="D15" s="82"/>
      <c r="E15" s="67">
        <f>E12+E13+E14</f>
        <v>36121875</v>
      </c>
      <c r="F15" s="67">
        <f>F12+F13+F14</f>
        <v>36895073</v>
      </c>
      <c r="G15" s="67">
        <f>G12+G13+G14</f>
        <v>773198</v>
      </c>
      <c r="H15" s="38">
        <f t="shared" si="1"/>
        <v>2.140525651007863E-2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5" t="s">
        <v>11</v>
      </c>
      <c r="C19" s="175"/>
      <c r="D19" s="176"/>
      <c r="E19" s="64">
        <f>E11</f>
        <v>44803</v>
      </c>
      <c r="F19" s="64">
        <f>F11</f>
        <v>44834</v>
      </c>
      <c r="G19" s="16" t="s">
        <v>4</v>
      </c>
      <c r="H19" s="16" t="s">
        <v>5</v>
      </c>
      <c r="J19" s="45"/>
    </row>
    <row r="20" spans="2:10" ht="15" x14ac:dyDescent="0.25">
      <c r="B20" s="190" t="s">
        <v>0</v>
      </c>
      <c r="C20" s="190"/>
      <c r="D20" s="191"/>
      <c r="E20" s="46">
        <v>21241388</v>
      </c>
      <c r="F20" s="46">
        <v>21697527</v>
      </c>
      <c r="G20" s="11">
        <f>F20-E20</f>
        <v>456139</v>
      </c>
      <c r="H20" s="34">
        <f>F20/E20-1</f>
        <v>2.1474067513855388E-2</v>
      </c>
      <c r="I20" s="53"/>
    </row>
    <row r="21" spans="2:10" ht="15" x14ac:dyDescent="0.25">
      <c r="B21" s="188" t="s">
        <v>1</v>
      </c>
      <c r="C21" s="188"/>
      <c r="D21" s="189"/>
      <c r="E21" s="46">
        <v>22347</v>
      </c>
      <c r="F21" s="46">
        <v>22604</v>
      </c>
      <c r="G21" s="11">
        <f>F21-E21</f>
        <v>257</v>
      </c>
      <c r="H21" s="34">
        <f>F21/E21-1</f>
        <v>1.1500425112990653E-2</v>
      </c>
      <c r="I21" s="53"/>
    </row>
    <row r="22" spans="2:10" ht="18" customHeight="1" thickBot="1" x14ac:dyDescent="0.3">
      <c r="B22" s="186" t="s">
        <v>2</v>
      </c>
      <c r="C22" s="186"/>
      <c r="D22" s="187"/>
      <c r="E22" s="46">
        <v>399319</v>
      </c>
      <c r="F22" s="46">
        <v>404463</v>
      </c>
      <c r="G22" s="11">
        <f t="shared" ref="G22" si="2">F22-E22</f>
        <v>5144</v>
      </c>
      <c r="H22" s="34">
        <f t="shared" ref="H22:H23" si="3">F22/E22-1</f>
        <v>1.2881931488359033E-2</v>
      </c>
      <c r="I22" s="53"/>
    </row>
    <row r="23" spans="2:10" s="40" customFormat="1" ht="15.6" thickBot="1" x14ac:dyDescent="0.3">
      <c r="B23" s="81" t="s">
        <v>3</v>
      </c>
      <c r="C23" s="81"/>
      <c r="D23" s="82"/>
      <c r="E23" s="67">
        <f>E20+E21+E22</f>
        <v>21663054</v>
      </c>
      <c r="F23" s="67">
        <f>F20+F21+F22</f>
        <v>22124594</v>
      </c>
      <c r="G23" s="67">
        <f>G20+G21+G22</f>
        <v>461540</v>
      </c>
      <c r="H23" s="38">
        <f t="shared" si="3"/>
        <v>2.130539858322833E-2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5" t="s">
        <v>11</v>
      </c>
      <c r="C27" s="175"/>
      <c r="D27" s="176"/>
      <c r="E27" s="64">
        <f>E11</f>
        <v>44803</v>
      </c>
      <c r="F27" s="64">
        <f>F11</f>
        <v>44834</v>
      </c>
      <c r="G27" s="16" t="s">
        <v>4</v>
      </c>
      <c r="H27" s="16" t="s">
        <v>5</v>
      </c>
    </row>
    <row r="28" spans="2:10" ht="15" x14ac:dyDescent="0.25">
      <c r="B28" s="190" t="s">
        <v>0</v>
      </c>
      <c r="C28" s="190"/>
      <c r="D28" s="191"/>
      <c r="E28" s="46">
        <v>2110578</v>
      </c>
      <c r="F28" s="46">
        <v>2262906</v>
      </c>
      <c r="G28" s="11">
        <f t="shared" ref="G28:G30" si="4">F28-E28</f>
        <v>152328</v>
      </c>
      <c r="H28" s="34">
        <f t="shared" ref="H28:H31" si="5">F28/E28-1</f>
        <v>7.2173594152881382E-2</v>
      </c>
      <c r="I28" s="33"/>
    </row>
    <row r="29" spans="2:10" ht="15" x14ac:dyDescent="0.25">
      <c r="B29" s="188" t="s">
        <v>1</v>
      </c>
      <c r="C29" s="188"/>
      <c r="D29" s="189"/>
      <c r="E29" s="46">
        <v>1375</v>
      </c>
      <c r="F29" s="46">
        <v>1451</v>
      </c>
      <c r="G29" s="11">
        <f t="shared" si="4"/>
        <v>76</v>
      </c>
      <c r="H29" s="34">
        <f t="shared" si="5"/>
        <v>5.5272727272727362E-2</v>
      </c>
      <c r="I29" s="33"/>
    </row>
    <row r="30" spans="2:10" ht="18" customHeight="1" thickBot="1" x14ac:dyDescent="0.3">
      <c r="B30" s="186" t="s">
        <v>2</v>
      </c>
      <c r="C30" s="186"/>
      <c r="D30" s="187"/>
      <c r="E30" s="46">
        <v>22339</v>
      </c>
      <c r="F30" s="46">
        <v>23486</v>
      </c>
      <c r="G30" s="11">
        <f t="shared" si="4"/>
        <v>1147</v>
      </c>
      <c r="H30" s="34">
        <f t="shared" si="5"/>
        <v>5.1345181073458868E-2</v>
      </c>
      <c r="I30" s="33"/>
    </row>
    <row r="31" spans="2:10" s="40" customFormat="1" ht="15.6" thickBot="1" x14ac:dyDescent="0.3">
      <c r="B31" s="81" t="s">
        <v>3</v>
      </c>
      <c r="C31" s="81"/>
      <c r="D31" s="82"/>
      <c r="E31" s="67">
        <f>E28+E29+E30</f>
        <v>2134292</v>
      </c>
      <c r="F31" s="67">
        <f>F28+F29+F30</f>
        <v>2287843</v>
      </c>
      <c r="G31" s="67">
        <f>G28+G29+G30</f>
        <v>153551</v>
      </c>
      <c r="H31" s="38">
        <f t="shared" si="5"/>
        <v>7.194470109994322E-2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5" t="s">
        <v>7</v>
      </c>
      <c r="I39" s="185"/>
      <c r="J39" s="185"/>
    </row>
    <row r="40" spans="2:10" ht="15.6" thickBot="1" x14ac:dyDescent="0.3">
      <c r="B40" s="175" t="s">
        <v>11</v>
      </c>
      <c r="C40" s="175"/>
      <c r="D40" s="176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7" t="s">
        <v>0</v>
      </c>
      <c r="C41" s="177"/>
      <c r="D41" s="178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79" t="s">
        <v>1</v>
      </c>
      <c r="C42" s="179"/>
      <c r="D42" s="180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66" t="s">
        <v>2</v>
      </c>
      <c r="C43" s="166"/>
      <c r="D43" s="167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64" t="s">
        <v>3</v>
      </c>
      <c r="C44" s="164"/>
      <c r="D44" s="165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44681</v>
      </c>
      <c r="D73" s="64">
        <f t="shared" si="7"/>
        <v>44711</v>
      </c>
      <c r="E73" s="64">
        <f t="shared" si="7"/>
        <v>44742</v>
      </c>
      <c r="F73" s="64">
        <f t="shared" si="7"/>
        <v>44772</v>
      </c>
      <c r="G73" s="64">
        <f>EDATE(H73,-1)</f>
        <v>44803</v>
      </c>
      <c r="H73" s="64">
        <f>B3</f>
        <v>44834</v>
      </c>
      <c r="I73"/>
      <c r="J73"/>
    </row>
    <row r="74" spans="2:11" ht="16.5" customHeight="1" x14ac:dyDescent="0.25">
      <c r="B74" s="24" t="s">
        <v>0</v>
      </c>
      <c r="C74" s="48">
        <v>19323213</v>
      </c>
      <c r="D74" s="48">
        <v>19805248</v>
      </c>
      <c r="E74" s="48">
        <v>20434402</v>
      </c>
      <c r="F74" s="48">
        <v>20820354</v>
      </c>
      <c r="G74" s="48">
        <v>21241388</v>
      </c>
      <c r="H74" s="48">
        <v>21697527</v>
      </c>
    </row>
    <row r="75" spans="2:11" ht="16.5" customHeight="1" x14ac:dyDescent="0.25">
      <c r="B75" s="25" t="s">
        <v>1</v>
      </c>
      <c r="C75" s="49">
        <v>21524</v>
      </c>
      <c r="D75" s="49">
        <v>21686</v>
      </c>
      <c r="E75" s="49">
        <v>21881</v>
      </c>
      <c r="F75" s="49">
        <v>22103</v>
      </c>
      <c r="G75" s="49">
        <v>22347</v>
      </c>
      <c r="H75" s="49">
        <v>22604</v>
      </c>
    </row>
    <row r="76" spans="2:11" ht="16.5" customHeight="1" thickBot="1" x14ac:dyDescent="0.3">
      <c r="B76" s="26" t="s">
        <v>2</v>
      </c>
      <c r="C76" s="47">
        <v>374023</v>
      </c>
      <c r="D76" s="47">
        <v>377979</v>
      </c>
      <c r="E76" s="47">
        <v>390501</v>
      </c>
      <c r="F76" s="47">
        <v>394494</v>
      </c>
      <c r="G76" s="47">
        <v>399319</v>
      </c>
      <c r="H76" s="47">
        <v>404463</v>
      </c>
    </row>
    <row r="77" spans="2:11" s="40" customFormat="1" ht="15.6" thickBot="1" x14ac:dyDescent="0.3">
      <c r="B77" s="82" t="s">
        <v>3</v>
      </c>
      <c r="C77" s="50">
        <f t="shared" ref="C77:G77" si="8">C74+C75+C76</f>
        <v>19718760</v>
      </c>
      <c r="D77" s="50">
        <f t="shared" si="8"/>
        <v>20204913</v>
      </c>
      <c r="E77" s="50">
        <f t="shared" si="8"/>
        <v>20846784</v>
      </c>
      <c r="F77" s="50">
        <f t="shared" si="8"/>
        <v>21236951</v>
      </c>
      <c r="G77" s="50">
        <f t="shared" si="8"/>
        <v>21663054</v>
      </c>
      <c r="H77" s="50">
        <f>H74+H75+H76</f>
        <v>22124594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48</vt:i4>
      </vt:variant>
    </vt:vector>
  </HeadingPairs>
  <TitlesOfParts>
    <vt:vector size="4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January-23</vt:lpstr>
      <vt:lpstr>February-23</vt:lpstr>
      <vt:lpstr>March-23</vt:lpstr>
      <vt:lpstr>April-23</vt:lpstr>
      <vt:lpstr>May-23</vt:lpstr>
      <vt:lpstr>June-23</vt:lpstr>
      <vt:lpstr>July-23</vt:lpstr>
      <vt:lpstr>August-23</vt:lpstr>
      <vt:lpstr>September-23</vt:lpstr>
      <vt:lpstr>October-23</vt:lpstr>
      <vt:lpstr>November-23</vt:lpstr>
      <vt:lpstr>December-23</vt:lpstr>
      <vt:lpstr>January-24</vt:lpstr>
      <vt:lpstr>February-24</vt:lpstr>
      <vt:lpstr>March-24</vt:lpstr>
      <vt:lpstr>April-24</vt:lpstr>
      <vt:lpstr>May-24</vt:lpstr>
      <vt:lpstr>June-24</vt:lpstr>
      <vt:lpstr>July-24</vt:lpstr>
      <vt:lpstr>August-24</vt:lpstr>
      <vt:lpstr>September-24</vt:lpstr>
      <vt:lpstr>October-24</vt:lpstr>
      <vt:lpstr>November-24</vt:lpstr>
      <vt:lpstr>December-24</vt:lpstr>
      <vt:lpstr>January-25</vt:lpstr>
      <vt:lpstr>February-25</vt:lpstr>
      <vt:lpstr>March-25</vt:lpstr>
      <vt:lpstr>April-25</vt:lpstr>
      <vt:lpstr>May-25</vt:lpstr>
      <vt:lpstr>June-25</vt:lpstr>
      <vt:lpstr>July-25</vt:lpstr>
      <vt:lpstr>August-25</vt:lpstr>
      <vt:lpstr>September-25</vt:lpstr>
      <vt:lpstr>October-25</vt:lpstr>
      <vt:lpstr>November-25</vt:lpstr>
      <vt:lpstr>December-25</vt:lpstr>
    </vt:vector>
  </TitlesOfParts>
  <Company>MICEX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Zakharova_ia</dc:creator>
  <cp:lastModifiedBy>Гейнц Денис Дмитриевич</cp:lastModifiedBy>
  <cp:lastPrinted>2017-10-03T07:02:17Z</cp:lastPrinted>
  <dcterms:created xsi:type="dcterms:W3CDTF">2007-06-25T14:16:27Z</dcterms:created>
  <dcterms:modified xsi:type="dcterms:W3CDTF">2026-01-12T08:59:14Z</dcterms:modified>
</cp:coreProperties>
</file>