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1'26\март\"/>
    </mc:Choice>
  </mc:AlternateContent>
  <xr:revisionPtr revIDLastSave="0" documentId="8_{D110F72D-C5D4-49EB-B7FD-A3CB1C4B9087}" xr6:coauthVersionLast="36" xr6:coauthVersionMax="36" xr10:uidLastSave="{00000000-0000-0000-0000-000000000000}"/>
  <bookViews>
    <workbookView xWindow="-108" yWindow="-108" windowWidth="23256" windowHeight="12576" tabRatio="773" firstSheet="40" activeTab="50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  <sheet name="November-25" sheetId="363" r:id="rId47"/>
    <sheet name="December-25" sheetId="364" r:id="rId48"/>
    <sheet name="January-26" sheetId="365" r:id="rId49"/>
    <sheet name="February-26" sheetId="366" r:id="rId50"/>
    <sheet name="March-26" sheetId="367" r:id="rId51"/>
  </sheets>
  <calcPr calcId="191029"/>
</workbook>
</file>

<file path=xl/calcChain.xml><?xml version="1.0" encoding="utf-8"?>
<calcChain xmlns="http://schemas.openxmlformats.org/spreadsheetml/2006/main">
  <c r="H77" i="367" l="1"/>
  <c r="G77" i="367"/>
  <c r="F77" i="367"/>
  <c r="E77" i="367"/>
  <c r="D77" i="367"/>
  <c r="C77" i="367"/>
  <c r="H73" i="367"/>
  <c r="G73" i="367" s="1"/>
  <c r="F73" i="367" s="1"/>
  <c r="E73" i="367" s="1"/>
  <c r="D73" i="367" s="1"/>
  <c r="C73" i="367" s="1"/>
  <c r="F31" i="367"/>
  <c r="H31" i="367" s="1"/>
  <c r="E31" i="367"/>
  <c r="H30" i="367"/>
  <c r="G30" i="367"/>
  <c r="H29" i="367"/>
  <c r="G29" i="367"/>
  <c r="H28" i="367"/>
  <c r="G28" i="367"/>
  <c r="G31" i="367" s="1"/>
  <c r="F23" i="367"/>
  <c r="H23" i="367" s="1"/>
  <c r="E23" i="367"/>
  <c r="H22" i="367"/>
  <c r="G22" i="367"/>
  <c r="H21" i="367"/>
  <c r="G21" i="367"/>
  <c r="H20" i="367"/>
  <c r="G20" i="367"/>
  <c r="F15" i="367"/>
  <c r="E15" i="367"/>
  <c r="H14" i="367"/>
  <c r="G14" i="367"/>
  <c r="H13" i="367"/>
  <c r="G13" i="367"/>
  <c r="H12" i="367"/>
  <c r="G12" i="367"/>
  <c r="F11" i="367"/>
  <c r="F27" i="367" s="1"/>
  <c r="E11" i="367"/>
  <c r="E19" i="367" s="1"/>
  <c r="C6" i="367"/>
  <c r="G23" i="367" l="1"/>
  <c r="G15" i="367"/>
  <c r="H15" i="367"/>
  <c r="F19" i="367"/>
  <c r="E27" i="367"/>
  <c r="H77" i="366"/>
  <c r="G77" i="366"/>
  <c r="F77" i="366"/>
  <c r="E77" i="366"/>
  <c r="D77" i="366"/>
  <c r="C77" i="366"/>
  <c r="H73" i="366"/>
  <c r="G73" i="366"/>
  <c r="F73" i="366" s="1"/>
  <c r="E73" i="366" s="1"/>
  <c r="D73" i="366" s="1"/>
  <c r="C73" i="366" s="1"/>
  <c r="F31" i="366"/>
  <c r="E31" i="366"/>
  <c r="H30" i="366"/>
  <c r="G30" i="366"/>
  <c r="H29" i="366"/>
  <c r="G29" i="366"/>
  <c r="H28" i="366"/>
  <c r="G28" i="366"/>
  <c r="F23" i="366"/>
  <c r="E23" i="366"/>
  <c r="H22" i="366"/>
  <c r="G22" i="366"/>
  <c r="H21" i="366"/>
  <c r="G21" i="366"/>
  <c r="H20" i="366"/>
  <c r="G20" i="366"/>
  <c r="F19" i="366"/>
  <c r="F15" i="366"/>
  <c r="E15" i="366"/>
  <c r="H15" i="366" s="1"/>
  <c r="H14" i="366"/>
  <c r="G14" i="366"/>
  <c r="H13" i="366"/>
  <c r="G13" i="366"/>
  <c r="H12" i="366"/>
  <c r="G12" i="366"/>
  <c r="F11" i="366"/>
  <c r="F27" i="366" s="1"/>
  <c r="E11" i="366"/>
  <c r="E27" i="366" s="1"/>
  <c r="C6" i="366"/>
  <c r="G23" i="366" l="1"/>
  <c r="G15" i="366"/>
  <c r="H31" i="366"/>
  <c r="G31" i="366"/>
  <c r="H23" i="366"/>
  <c r="E19" i="366"/>
  <c r="H77" i="365"/>
  <c r="G77" i="365"/>
  <c r="F77" i="365"/>
  <c r="E77" i="365"/>
  <c r="D77" i="365"/>
  <c r="C77" i="365"/>
  <c r="H73" i="365"/>
  <c r="G73" i="365" s="1"/>
  <c r="F73" i="365" s="1"/>
  <c r="E73" i="365" s="1"/>
  <c r="D73" i="365" s="1"/>
  <c r="C73" i="365" s="1"/>
  <c r="F31" i="365"/>
  <c r="E31" i="365"/>
  <c r="H30" i="365"/>
  <c r="G30" i="365"/>
  <c r="H29" i="365"/>
  <c r="G29" i="365"/>
  <c r="H28" i="365"/>
  <c r="G28" i="365"/>
  <c r="F23" i="365"/>
  <c r="H23" i="365" s="1"/>
  <c r="E23" i="365"/>
  <c r="H22" i="365"/>
  <c r="G22" i="365"/>
  <c r="H21" i="365"/>
  <c r="G21" i="365"/>
  <c r="H20" i="365"/>
  <c r="G20" i="365"/>
  <c r="G23" i="365" s="1"/>
  <c r="F15" i="365"/>
  <c r="H15" i="365" s="1"/>
  <c r="E15" i="365"/>
  <c r="H14" i="365"/>
  <c r="G14" i="365"/>
  <c r="H13" i="365"/>
  <c r="G13" i="365"/>
  <c r="H12" i="365"/>
  <c r="G12" i="365"/>
  <c r="F11" i="365"/>
  <c r="F27" i="365" s="1"/>
  <c r="C6" i="365"/>
  <c r="H31" i="365" l="1"/>
  <c r="G15" i="365"/>
  <c r="G31" i="365"/>
  <c r="F19" i="365"/>
  <c r="E11" i="365"/>
  <c r="E19" i="365" s="1"/>
  <c r="E27" i="365"/>
  <c r="H77" i="364"/>
  <c r="G77" i="364"/>
  <c r="F77" i="364"/>
  <c r="E77" i="364"/>
  <c r="D77" i="364"/>
  <c r="C77" i="364"/>
  <c r="H73" i="364"/>
  <c r="G73" i="364" s="1"/>
  <c r="F73" i="364" s="1"/>
  <c r="E73" i="364" s="1"/>
  <c r="D73" i="364" s="1"/>
  <c r="C73" i="364" s="1"/>
  <c r="F31" i="364"/>
  <c r="E31" i="364"/>
  <c r="H30" i="364"/>
  <c r="G30" i="364"/>
  <c r="H29" i="364"/>
  <c r="G29" i="364"/>
  <c r="H28" i="364"/>
  <c r="G28" i="364"/>
  <c r="F23" i="364"/>
  <c r="E23" i="364"/>
  <c r="H22" i="364"/>
  <c r="G22" i="364"/>
  <c r="H21" i="364"/>
  <c r="G21" i="364"/>
  <c r="H20" i="364"/>
  <c r="G20" i="364"/>
  <c r="F19" i="364"/>
  <c r="E19" i="364"/>
  <c r="F15" i="364"/>
  <c r="E15" i="364"/>
  <c r="H15" i="364" s="1"/>
  <c r="H14" i="364"/>
  <c r="G14" i="364"/>
  <c r="H13" i="364"/>
  <c r="G13" i="364"/>
  <c r="H12" i="364"/>
  <c r="G12" i="364"/>
  <c r="F11" i="364"/>
  <c r="F27" i="364" s="1"/>
  <c r="E11" i="364"/>
  <c r="E27" i="364" s="1"/>
  <c r="C6" i="364"/>
  <c r="H31" i="364" l="1"/>
  <c r="G23" i="364"/>
  <c r="G31" i="364"/>
  <c r="H23" i="364"/>
  <c r="G15" i="364"/>
  <c r="H77" i="363"/>
  <c r="G77" i="363"/>
  <c r="F77" i="363"/>
  <c r="E77" i="363"/>
  <c r="D77" i="363"/>
  <c r="C77" i="363"/>
  <c r="H73" i="363"/>
  <c r="G73" i="363"/>
  <c r="F73" i="363" s="1"/>
  <c r="E73" i="363" s="1"/>
  <c r="D73" i="363" s="1"/>
  <c r="C73" i="363" s="1"/>
  <c r="F31" i="363"/>
  <c r="E31" i="363"/>
  <c r="H30" i="363"/>
  <c r="G30" i="363"/>
  <c r="H29" i="363"/>
  <c r="G29" i="363"/>
  <c r="H28" i="363"/>
  <c r="G28" i="363"/>
  <c r="G31" i="363" s="1"/>
  <c r="F23" i="363"/>
  <c r="E23" i="363"/>
  <c r="H22" i="363"/>
  <c r="G22" i="363"/>
  <c r="H21" i="363"/>
  <c r="G21" i="363"/>
  <c r="H20" i="363"/>
  <c r="G20" i="363"/>
  <c r="F19" i="363"/>
  <c r="F15" i="363"/>
  <c r="E15" i="363"/>
  <c r="H15" i="363" s="1"/>
  <c r="H14" i="363"/>
  <c r="G14" i="363"/>
  <c r="H13" i="363"/>
  <c r="G13" i="363"/>
  <c r="H12" i="363"/>
  <c r="G12" i="363"/>
  <c r="F11" i="363"/>
  <c r="F27" i="363" s="1"/>
  <c r="E11" i="363"/>
  <c r="E19" i="363" s="1"/>
  <c r="C6" i="363"/>
  <c r="G23" i="363" l="1"/>
  <c r="H31" i="363"/>
  <c r="H23" i="363"/>
  <c r="G15" i="363"/>
  <c r="E27" i="363"/>
  <c r="H77" i="362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<sst xmlns="http://schemas.openxmlformats.org/spreadsheetml/2006/main" count="2244" uniqueCount="18">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</sst>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98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44592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2" t="s">
        <v>11</v>
      </c>
      <c r="C11" s="172"/>
      <c r="D11" s="173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74" t="s">
        <v>0</v>
      </c>
      <c r="C12" s="174"/>
      <c r="D12" s="175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78" t="s">
        <v>1</v>
      </c>
      <c r="C13" s="178"/>
      <c r="D13" s="179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76" t="s">
        <v>2</v>
      </c>
      <c r="C14" s="176"/>
      <c r="D14" s="177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2" t="s">
        <v>11</v>
      </c>
      <c r="C19" s="172"/>
      <c r="D19" s="173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74" t="s">
        <v>0</v>
      </c>
      <c r="C20" s="174"/>
      <c r="D20" s="175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78" t="s">
        <v>1</v>
      </c>
      <c r="C21" s="178"/>
      <c r="D21" s="179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76" t="s">
        <v>2</v>
      </c>
      <c r="C22" s="176"/>
      <c r="D22" s="177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1" t="s">
        <v>11</v>
      </c>
      <c r="C27" s="181"/>
      <c r="D27" s="182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74" t="s">
        <v>0</v>
      </c>
      <c r="C28" s="174"/>
      <c r="D28" s="175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78" t="s">
        <v>1</v>
      </c>
      <c r="C29" s="178"/>
      <c r="D29" s="179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76" t="s">
        <v>2</v>
      </c>
      <c r="C30" s="176"/>
      <c r="D30" s="177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0" t="s">
        <v>7</v>
      </c>
      <c r="I39" s="180"/>
      <c r="J39" s="180"/>
    </row>
    <row r="40" spans="2:10" ht="15.6" thickBot="1" x14ac:dyDescent="0.3">
      <c r="B40" s="181" t="s">
        <v>11</v>
      </c>
      <c r="C40" s="181"/>
      <c r="D40" s="18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44864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93" t="s">
        <v>1</v>
      </c>
      <c r="C21" s="193"/>
      <c r="D21" s="194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93" t="s">
        <v>1</v>
      </c>
      <c r="C29" s="193"/>
      <c r="D29" s="194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44895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93" t="s">
        <v>1</v>
      </c>
      <c r="C21" s="193"/>
      <c r="D21" s="194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93" t="s">
        <v>1</v>
      </c>
      <c r="C29" s="193"/>
      <c r="D29" s="194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44923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95" t="s">
        <v>2</v>
      </c>
      <c r="C14" s="195"/>
      <c r="D14" s="196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93" t="s">
        <v>1</v>
      </c>
      <c r="C21" s="193"/>
      <c r="D21" s="194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95" t="s">
        <v>2</v>
      </c>
      <c r="C22" s="195"/>
      <c r="D22" s="196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93" t="s">
        <v>1</v>
      </c>
      <c r="C29" s="193"/>
      <c r="D29" s="194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44957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95" t="s">
        <v>2</v>
      </c>
      <c r="C14" s="195"/>
      <c r="D14" s="196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93" t="s">
        <v>1</v>
      </c>
      <c r="C21" s="193"/>
      <c r="D21" s="194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95" t="s">
        <v>2</v>
      </c>
      <c r="C22" s="195"/>
      <c r="D22" s="196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93" t="s">
        <v>1</v>
      </c>
      <c r="C29" s="193"/>
      <c r="D29" s="194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44985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93" t="s">
        <v>1</v>
      </c>
      <c r="C21" s="193"/>
      <c r="D21" s="194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93" t="s">
        <v>1</v>
      </c>
      <c r="C29" s="193"/>
      <c r="D29" s="194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45016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93" t="s">
        <v>1</v>
      </c>
      <c r="C21" s="193"/>
      <c r="D21" s="194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93" t="s">
        <v>1</v>
      </c>
      <c r="C29" s="193"/>
      <c r="D29" s="194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45046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93" t="s">
        <v>1</v>
      </c>
      <c r="C21" s="193"/>
      <c r="D21" s="194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93" t="s">
        <v>1</v>
      </c>
      <c r="C29" s="193"/>
      <c r="D29" s="194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45077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93" t="s">
        <v>1</v>
      </c>
      <c r="C21" s="193"/>
      <c r="D21" s="194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93" t="s">
        <v>1</v>
      </c>
      <c r="C29" s="193"/>
      <c r="D29" s="194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45107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93" t="s">
        <v>1</v>
      </c>
      <c r="C21" s="193"/>
      <c r="D21" s="194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93" t="s">
        <v>1</v>
      </c>
      <c r="C29" s="193"/>
      <c r="D29" s="194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45138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93" t="s">
        <v>1</v>
      </c>
      <c r="C21" s="193"/>
      <c r="D21" s="194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93" t="s">
        <v>1</v>
      </c>
      <c r="C29" s="193"/>
      <c r="D29" s="194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44620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2" t="s">
        <v>11</v>
      </c>
      <c r="C11" s="172"/>
      <c r="D11" s="173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74" t="s">
        <v>0</v>
      </c>
      <c r="C12" s="174"/>
      <c r="D12" s="175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78" t="s">
        <v>1</v>
      </c>
      <c r="C13" s="178"/>
      <c r="D13" s="179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76" t="s">
        <v>2</v>
      </c>
      <c r="C14" s="176"/>
      <c r="D14" s="177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2" t="s">
        <v>11</v>
      </c>
      <c r="C19" s="172"/>
      <c r="D19" s="173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74" t="s">
        <v>0</v>
      </c>
      <c r="C20" s="174"/>
      <c r="D20" s="175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78" t="s">
        <v>1</v>
      </c>
      <c r="C21" s="178"/>
      <c r="D21" s="179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76" t="s">
        <v>2</v>
      </c>
      <c r="C22" s="176"/>
      <c r="D22" s="177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1" t="s">
        <v>11</v>
      </c>
      <c r="C27" s="181"/>
      <c r="D27" s="182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74" t="s">
        <v>0</v>
      </c>
      <c r="C28" s="174"/>
      <c r="D28" s="175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78" t="s">
        <v>1</v>
      </c>
      <c r="C29" s="178"/>
      <c r="D29" s="179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76" t="s">
        <v>2</v>
      </c>
      <c r="C30" s="176"/>
      <c r="D30" s="177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0" t="s">
        <v>7</v>
      </c>
      <c r="I39" s="180"/>
      <c r="J39" s="180"/>
    </row>
    <row r="40" spans="2:10" ht="15.6" thickBot="1" x14ac:dyDescent="0.3">
      <c r="B40" s="181" t="s">
        <v>11</v>
      </c>
      <c r="C40" s="181"/>
      <c r="D40" s="18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45169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93" t="s">
        <v>1</v>
      </c>
      <c r="C21" s="193"/>
      <c r="D21" s="194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93" t="s">
        <v>1</v>
      </c>
      <c r="C29" s="193"/>
      <c r="D29" s="194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45199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93" t="s">
        <v>1</v>
      </c>
      <c r="C21" s="193"/>
      <c r="D21" s="194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93" t="s">
        <v>1</v>
      </c>
      <c r="C29" s="193"/>
      <c r="D29" s="194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45230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93" t="s">
        <v>1</v>
      </c>
      <c r="C21" s="193"/>
      <c r="D21" s="194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93" t="s">
        <v>1</v>
      </c>
      <c r="C29" s="193"/>
      <c r="D29" s="194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45260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93" t="s">
        <v>1</v>
      </c>
      <c r="C21" s="193"/>
      <c r="D21" s="194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93" t="s">
        <v>1</v>
      </c>
      <c r="C29" s="193"/>
      <c r="D29" s="194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3" t="s">
        <v>0</v>
      </c>
      <c r="C41" s="183"/>
      <c r="D41" s="18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5" t="s">
        <v>1</v>
      </c>
      <c r="C42" s="185"/>
      <c r="D42" s="18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9" t="s">
        <v>2</v>
      </c>
      <c r="C43" s="189"/>
      <c r="D43" s="190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7" t="s">
        <v>3</v>
      </c>
      <c r="C44" s="187"/>
      <c r="D44" s="188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45291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93" t="s">
        <v>1</v>
      </c>
      <c r="C21" s="193"/>
      <c r="D21" s="194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93" t="s">
        <v>1</v>
      </c>
      <c r="C29" s="193"/>
      <c r="D29" s="194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45322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93" t="s">
        <v>1</v>
      </c>
      <c r="C21" s="193"/>
      <c r="D21" s="194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93" t="s">
        <v>1</v>
      </c>
      <c r="C29" s="193"/>
      <c r="D29" s="194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45351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93" t="s">
        <v>1</v>
      </c>
      <c r="C21" s="193"/>
      <c r="D21" s="194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93" t="s">
        <v>1</v>
      </c>
      <c r="C29" s="193"/>
      <c r="D29" s="194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45382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93" t="s">
        <v>1</v>
      </c>
      <c r="C21" s="193"/>
      <c r="D21" s="194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93" t="s">
        <v>1</v>
      </c>
      <c r="C29" s="193"/>
      <c r="D29" s="194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45412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93" t="s">
        <v>1</v>
      </c>
      <c r="C21" s="193"/>
      <c r="D21" s="194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93" t="s">
        <v>1</v>
      </c>
      <c r="C29" s="193"/>
      <c r="D29" s="194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45443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93" t="s">
        <v>1</v>
      </c>
      <c r="C21" s="193"/>
      <c r="D21" s="194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93" t="s">
        <v>1</v>
      </c>
      <c r="C29" s="193"/>
      <c r="D29" s="194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44651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2" t="s">
        <v>11</v>
      </c>
      <c r="C11" s="172"/>
      <c r="D11" s="173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74" t="s">
        <v>0</v>
      </c>
      <c r="C12" s="174"/>
      <c r="D12" s="175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78" t="s">
        <v>1</v>
      </c>
      <c r="C13" s="178"/>
      <c r="D13" s="179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76" t="s">
        <v>2</v>
      </c>
      <c r="C14" s="176"/>
      <c r="D14" s="177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2" t="s">
        <v>11</v>
      </c>
      <c r="C19" s="172"/>
      <c r="D19" s="173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74" t="s">
        <v>0</v>
      </c>
      <c r="C20" s="174"/>
      <c r="D20" s="175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78" t="s">
        <v>1</v>
      </c>
      <c r="C21" s="178"/>
      <c r="D21" s="179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76" t="s">
        <v>2</v>
      </c>
      <c r="C22" s="176"/>
      <c r="D22" s="177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1" t="s">
        <v>11</v>
      </c>
      <c r="C27" s="181"/>
      <c r="D27" s="182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74" t="s">
        <v>0</v>
      </c>
      <c r="C28" s="174"/>
      <c r="D28" s="175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78" t="s">
        <v>1</v>
      </c>
      <c r="C29" s="178"/>
      <c r="D29" s="179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76" t="s">
        <v>2</v>
      </c>
      <c r="C30" s="176"/>
      <c r="D30" s="177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0" t="s">
        <v>7</v>
      </c>
      <c r="I39" s="180"/>
      <c r="J39" s="180"/>
    </row>
    <row r="40" spans="2:10" ht="15.6" thickBot="1" x14ac:dyDescent="0.3">
      <c r="B40" s="181" t="s">
        <v>11</v>
      </c>
      <c r="C40" s="181"/>
      <c r="D40" s="18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45473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93" t="s">
        <v>1</v>
      </c>
      <c r="C21" s="193"/>
      <c r="D21" s="194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93" t="s">
        <v>1</v>
      </c>
      <c r="C29" s="193"/>
      <c r="D29" s="194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45504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93" t="s">
        <v>1</v>
      </c>
      <c r="C21" s="193"/>
      <c r="D21" s="194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93" t="s">
        <v>1</v>
      </c>
      <c r="C29" s="193"/>
      <c r="D29" s="194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45535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93" t="s">
        <v>1</v>
      </c>
      <c r="C21" s="193"/>
      <c r="D21" s="194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93" t="s">
        <v>1</v>
      </c>
      <c r="C29" s="193"/>
      <c r="D29" s="194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45565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93" t="s">
        <v>1</v>
      </c>
      <c r="C21" s="193"/>
      <c r="D21" s="194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93" t="s">
        <v>1</v>
      </c>
      <c r="C29" s="193"/>
      <c r="D29" s="194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45596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93" t="s">
        <v>1</v>
      </c>
      <c r="C21" s="193"/>
      <c r="D21" s="194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93" t="s">
        <v>1</v>
      </c>
      <c r="C29" s="193"/>
      <c r="D29" s="194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45626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93" t="s">
        <v>1</v>
      </c>
      <c r="C21" s="193"/>
      <c r="D21" s="194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93" t="s">
        <v>1</v>
      </c>
      <c r="C29" s="193"/>
      <c r="D29" s="194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3" t="s">
        <v>0</v>
      </c>
      <c r="C41" s="183"/>
      <c r="D41" s="18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5" t="s">
        <v>1</v>
      </c>
      <c r="C42" s="185"/>
      <c r="D42" s="18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9" t="s">
        <v>2</v>
      </c>
      <c r="C43" s="189"/>
      <c r="D43" s="190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7" t="s">
        <v>3</v>
      </c>
      <c r="C44" s="187"/>
      <c r="D44" s="188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45657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93" t="s">
        <v>1</v>
      </c>
      <c r="C21" s="193"/>
      <c r="D21" s="194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93" t="s">
        <v>1</v>
      </c>
      <c r="C29" s="193"/>
      <c r="D29" s="194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45688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93" t="s">
        <v>1</v>
      </c>
      <c r="C21" s="193"/>
      <c r="D21" s="194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93" t="s">
        <v>1</v>
      </c>
      <c r="C29" s="193"/>
      <c r="D29" s="194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45716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93" t="s">
        <v>1</v>
      </c>
      <c r="C21" s="193"/>
      <c r="D21" s="194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93" t="s">
        <v>1</v>
      </c>
      <c r="C29" s="193"/>
      <c r="D29" s="194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45747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93" t="s">
        <v>1</v>
      </c>
      <c r="C21" s="193"/>
      <c r="D21" s="194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93" t="s">
        <v>1</v>
      </c>
      <c r="C29" s="193"/>
      <c r="D29" s="194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44681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93" t="s">
        <v>1</v>
      </c>
      <c r="C13" s="193"/>
      <c r="D13" s="194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93" t="s">
        <v>1</v>
      </c>
      <c r="C21" s="193"/>
      <c r="D21" s="194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93" t="s">
        <v>1</v>
      </c>
      <c r="C29" s="193"/>
      <c r="D29" s="194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45777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93" t="s">
        <v>1</v>
      </c>
      <c r="C21" s="193"/>
      <c r="D21" s="194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93" t="s">
        <v>1</v>
      </c>
      <c r="C29" s="193"/>
      <c r="D29" s="194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45808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93" t="s">
        <v>1</v>
      </c>
      <c r="C21" s="193"/>
      <c r="D21" s="194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93" t="s">
        <v>1</v>
      </c>
      <c r="C29" s="193"/>
      <c r="D29" s="194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45838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93" t="s">
        <v>1</v>
      </c>
      <c r="C21" s="193"/>
      <c r="D21" s="194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93" t="s">
        <v>1</v>
      </c>
      <c r="C29" s="193"/>
      <c r="D29" s="194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45869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93" t="s">
        <v>1</v>
      </c>
      <c r="C21" s="193"/>
      <c r="D21" s="194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93" t="s">
        <v>1</v>
      </c>
      <c r="C29" s="193"/>
      <c r="D29" s="194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45900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93" t="s">
        <v>1</v>
      </c>
      <c r="C21" s="193"/>
      <c r="D21" s="194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93" t="s">
        <v>1</v>
      </c>
      <c r="C29" s="193"/>
      <c r="D29" s="194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45930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93" t="s">
        <v>1</v>
      </c>
      <c r="C21" s="193"/>
      <c r="D21" s="194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93" t="s">
        <v>1</v>
      </c>
      <c r="C29" s="193"/>
      <c r="D29" s="194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45961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93" t="s">
        <v>1</v>
      </c>
      <c r="C21" s="193"/>
      <c r="D21" s="194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93" t="s">
        <v>1</v>
      </c>
      <c r="C29" s="193"/>
      <c r="D29" s="194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B96-70BA-48B1-8C1B-02F9ECECEE58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45991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45960</v>
      </c>
      <c r="F11" s="64">
        <f>B3</f>
        <v>45991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74193781</v>
      </c>
      <c r="F12" s="46">
        <v>74963442</v>
      </c>
      <c r="G12" s="11">
        <f t="shared" ref="G12:G14" si="0">F12-E12</f>
        <v>769661</v>
      </c>
      <c r="H12" s="34">
        <f t="shared" ref="H12:H15" si="1">F12/E12-1</f>
        <v>1.0373659215453745E-2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68002</v>
      </c>
      <c r="F13" s="46">
        <v>69685</v>
      </c>
      <c r="G13" s="11">
        <f t="shared" si="0"/>
        <v>1683</v>
      </c>
      <c r="H13" s="34">
        <f t="shared" si="1"/>
        <v>2.474927208023292E-2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815979</v>
      </c>
      <c r="F14" s="46">
        <v>676204</v>
      </c>
      <c r="G14" s="11">
        <f t="shared" si="0"/>
        <v>-139775</v>
      </c>
      <c r="H14" s="34">
        <f t="shared" si="1"/>
        <v>-0.17129730054327374</v>
      </c>
      <c r="I14" s="66"/>
      <c r="J14" s="53"/>
      <c r="L14" s="95"/>
      <c r="M14" s="66"/>
    </row>
    <row r="15" spans="2:15" s="40" customFormat="1" ht="15.6" thickBot="1" x14ac:dyDescent="0.3">
      <c r="B15" s="160" t="s">
        <v>3</v>
      </c>
      <c r="C15" s="160"/>
      <c r="D15" s="161"/>
      <c r="E15" s="67">
        <f>E12+E13+E14</f>
        <v>75077762</v>
      </c>
      <c r="F15" s="67">
        <f>F12+F13+F14</f>
        <v>75709331</v>
      </c>
      <c r="G15" s="67">
        <f>G12+G13+G14</f>
        <v>631569</v>
      </c>
      <c r="H15" s="38">
        <f t="shared" si="1"/>
        <v>8.412198008779237E-3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45960</v>
      </c>
      <c r="F19" s="64">
        <f>F11</f>
        <v>45991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39448467</v>
      </c>
      <c r="F20" s="46">
        <v>39708834</v>
      </c>
      <c r="G20" s="11">
        <f>F20-E20</f>
        <v>260367</v>
      </c>
      <c r="H20" s="34">
        <f>F20/E20-1</f>
        <v>6.600180432867031E-3</v>
      </c>
      <c r="I20" s="53"/>
    </row>
    <row r="21" spans="2:17" ht="15" x14ac:dyDescent="0.25">
      <c r="B21" s="193" t="s">
        <v>1</v>
      </c>
      <c r="C21" s="193"/>
      <c r="D21" s="194"/>
      <c r="E21" s="46">
        <v>46199</v>
      </c>
      <c r="F21" s="46">
        <v>47220</v>
      </c>
      <c r="G21" s="11">
        <f>F21-E21</f>
        <v>1021</v>
      </c>
      <c r="H21" s="34">
        <f>F21/E21-1</f>
        <v>2.2100045455529349E-2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631043</v>
      </c>
      <c r="F22" s="46">
        <v>547760</v>
      </c>
      <c r="G22" s="11">
        <f t="shared" ref="G22" si="2">F22-E22</f>
        <v>-83283</v>
      </c>
      <c r="H22" s="34">
        <f t="shared" ref="H22:H23" si="3">F22/E22-1</f>
        <v>-0.13197674326472209</v>
      </c>
      <c r="I22" s="53"/>
      <c r="L22" s="33"/>
      <c r="M22" s="33"/>
      <c r="O22" s="33"/>
      <c r="P22" s="33"/>
    </row>
    <row r="23" spans="2:17" s="40" customFormat="1" ht="15.6" thickBot="1" x14ac:dyDescent="0.3">
      <c r="B23" s="160" t="s">
        <v>3</v>
      </c>
      <c r="C23" s="160"/>
      <c r="D23" s="161"/>
      <c r="E23" s="67">
        <f>E20+E21+E22</f>
        <v>40125709</v>
      </c>
      <c r="F23" s="67">
        <f>F20+F21+F22</f>
        <v>40303814</v>
      </c>
      <c r="G23" s="67">
        <f>G20+G21+G22</f>
        <v>178105</v>
      </c>
      <c r="H23" s="38">
        <f t="shared" si="3"/>
        <v>4.4386754636533965E-3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45960</v>
      </c>
      <c r="F27" s="64">
        <f>F11</f>
        <v>45991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2857157</v>
      </c>
      <c r="F28" s="46">
        <v>2819964</v>
      </c>
      <c r="G28" s="11">
        <f t="shared" ref="G28:G30" si="4">F28-E28</f>
        <v>-37193</v>
      </c>
      <c r="H28" s="34">
        <f t="shared" ref="H28:H31" si="5">F28/E28-1</f>
        <v>-1.3017485563446507E-2</v>
      </c>
      <c r="I28" s="33"/>
    </row>
    <row r="29" spans="2:17" ht="15" x14ac:dyDescent="0.25">
      <c r="B29" s="193" t="s">
        <v>1</v>
      </c>
      <c r="C29" s="193"/>
      <c r="D29" s="194"/>
      <c r="E29" s="46">
        <v>8893</v>
      </c>
      <c r="F29" s="46">
        <v>9010</v>
      </c>
      <c r="G29" s="11">
        <f t="shared" si="4"/>
        <v>117</v>
      </c>
      <c r="H29" s="34">
        <f t="shared" si="5"/>
        <v>1.3156415157989487E-2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149830</v>
      </c>
      <c r="F30" s="46">
        <v>140242</v>
      </c>
      <c r="G30" s="11">
        <f t="shared" si="4"/>
        <v>-9588</v>
      </c>
      <c r="H30" s="34">
        <f t="shared" si="5"/>
        <v>-6.3992524861509748E-2</v>
      </c>
      <c r="I30" s="33"/>
    </row>
    <row r="31" spans="2:17" s="40" customFormat="1" ht="15.6" thickBot="1" x14ac:dyDescent="0.3">
      <c r="B31" s="160" t="s">
        <v>3</v>
      </c>
      <c r="C31" s="160"/>
      <c r="D31" s="161"/>
      <c r="E31" s="67">
        <f>E28+E29+E30</f>
        <v>3015880</v>
      </c>
      <c r="F31" s="67">
        <f>F28+F29+F30</f>
        <v>2969216</v>
      </c>
      <c r="G31" s="67">
        <f>G28+G29+G30</f>
        <v>-46664</v>
      </c>
      <c r="H31" s="38">
        <f t="shared" si="5"/>
        <v>-1.5472764168335651E-2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3" t="s">
        <v>0</v>
      </c>
      <c r="C41" s="183"/>
      <c r="D41" s="18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5" t="s">
        <v>1</v>
      </c>
      <c r="C42" s="185"/>
      <c r="D42" s="18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9" t="s">
        <v>2</v>
      </c>
      <c r="C43" s="189"/>
      <c r="D43" s="190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7" t="s">
        <v>3</v>
      </c>
      <c r="C44" s="187"/>
      <c r="D44" s="188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45838</v>
      </c>
      <c r="D73" s="64">
        <f t="shared" si="6"/>
        <v>45868</v>
      </c>
      <c r="E73" s="64">
        <f t="shared" si="6"/>
        <v>45899</v>
      </c>
      <c r="F73" s="64">
        <f t="shared" si="6"/>
        <v>45930</v>
      </c>
      <c r="G73" s="64">
        <f>EDATE(H73,-1)</f>
        <v>45960</v>
      </c>
      <c r="H73" s="64">
        <f>B3</f>
        <v>45991</v>
      </c>
      <c r="I73"/>
      <c r="J73"/>
    </row>
    <row r="74" spans="2:11" ht="16.5" customHeight="1" x14ac:dyDescent="0.25">
      <c r="B74" s="24" t="s">
        <v>0</v>
      </c>
      <c r="C74" s="48">
        <v>37209137</v>
      </c>
      <c r="D74" s="48">
        <v>37812509</v>
      </c>
      <c r="E74" s="48">
        <v>38353301</v>
      </c>
      <c r="F74" s="48">
        <v>38597151</v>
      </c>
      <c r="G74" s="48">
        <v>39448467</v>
      </c>
      <c r="H74" s="48">
        <v>39708834</v>
      </c>
    </row>
    <row r="75" spans="2:11" ht="16.5" customHeight="1" x14ac:dyDescent="0.25">
      <c r="B75" s="25" t="s">
        <v>1</v>
      </c>
      <c r="C75" s="49">
        <v>43781</v>
      </c>
      <c r="D75" s="49">
        <v>44800</v>
      </c>
      <c r="E75" s="49">
        <v>45686</v>
      </c>
      <c r="F75" s="49">
        <v>45992</v>
      </c>
      <c r="G75" s="49">
        <v>46199</v>
      </c>
      <c r="H75" s="49">
        <v>47220</v>
      </c>
    </row>
    <row r="76" spans="2:11" ht="16.5" customHeight="1" thickBot="1" x14ac:dyDescent="0.3">
      <c r="B76" s="26" t="s">
        <v>2</v>
      </c>
      <c r="C76" s="47">
        <v>609044</v>
      </c>
      <c r="D76" s="47">
        <v>617893</v>
      </c>
      <c r="E76" s="47">
        <v>623800</v>
      </c>
      <c r="F76" s="47">
        <v>627273</v>
      </c>
      <c r="G76" s="47">
        <v>631043</v>
      </c>
      <c r="H76" s="47">
        <v>547760</v>
      </c>
    </row>
    <row r="77" spans="2:11" s="40" customFormat="1" ht="15.6" thickBot="1" x14ac:dyDescent="0.3">
      <c r="B77" s="161" t="s">
        <v>3</v>
      </c>
      <c r="C77" s="50">
        <f>SUM(C74:C76)</f>
        <v>37861962</v>
      </c>
      <c r="D77" s="50">
        <f t="shared" ref="D77:H77" si="7">SUM(D74:D76)</f>
        <v>38475202</v>
      </c>
      <c r="E77" s="50">
        <f t="shared" si="7"/>
        <v>39022787</v>
      </c>
      <c r="F77" s="50">
        <f t="shared" si="7"/>
        <v>39270416</v>
      </c>
      <c r="G77" s="50">
        <f t="shared" si="7"/>
        <v>40125709</v>
      </c>
      <c r="H77" s="50">
        <f t="shared" si="7"/>
        <v>40303814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549E-BD09-4FAB-84A0-95C957B1C35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46022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45991</v>
      </c>
      <c r="F11" s="64">
        <f>B3</f>
        <v>46022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74963442</v>
      </c>
      <c r="F12" s="46">
        <v>75915922</v>
      </c>
      <c r="G12" s="11">
        <f t="shared" ref="G12:G14" si="0">F12-E12</f>
        <v>952480</v>
      </c>
      <c r="H12" s="34">
        <f t="shared" ref="H12:H15" si="1">F12/E12-1</f>
        <v>1.2705926710248949E-2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69685</v>
      </c>
      <c r="F13" s="46">
        <v>71823</v>
      </c>
      <c r="G13" s="11">
        <f t="shared" si="0"/>
        <v>2138</v>
      </c>
      <c r="H13" s="34">
        <f t="shared" si="1"/>
        <v>3.0680921288656071E-2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676204</v>
      </c>
      <c r="F14" s="46">
        <v>684850</v>
      </c>
      <c r="G14" s="11">
        <f t="shared" si="0"/>
        <v>8646</v>
      </c>
      <c r="H14" s="34">
        <f t="shared" si="1"/>
        <v>1.2786082306522895E-2</v>
      </c>
      <c r="I14" s="66"/>
      <c r="J14" s="53"/>
      <c r="L14" s="95"/>
      <c r="M14" s="66"/>
    </row>
    <row r="15" spans="2:15" s="40" customFormat="1" ht="15.6" thickBot="1" x14ac:dyDescent="0.3">
      <c r="B15" s="162" t="s">
        <v>3</v>
      </c>
      <c r="C15" s="162"/>
      <c r="D15" s="163"/>
      <c r="E15" s="67">
        <f>E12+E13+E14</f>
        <v>75709331</v>
      </c>
      <c r="F15" s="67">
        <f>F12+F13+F14</f>
        <v>76672595</v>
      </c>
      <c r="G15" s="67">
        <f>G12+G13+G14</f>
        <v>963264</v>
      </c>
      <c r="H15" s="38">
        <f t="shared" si="1"/>
        <v>1.2723187317557949E-2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45991</v>
      </c>
      <c r="F19" s="64">
        <f>F11</f>
        <v>46022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39708834</v>
      </c>
      <c r="F20" s="46">
        <v>40119484</v>
      </c>
      <c r="G20" s="11">
        <f>F20-E20</f>
        <v>410650</v>
      </c>
      <c r="H20" s="34">
        <f>F20/E20-1</f>
        <v>1.0341527530120853E-2</v>
      </c>
      <c r="I20" s="53"/>
    </row>
    <row r="21" spans="2:17" ht="15" x14ac:dyDescent="0.25">
      <c r="B21" s="193" t="s">
        <v>1</v>
      </c>
      <c r="C21" s="193"/>
      <c r="D21" s="194"/>
      <c r="E21" s="46">
        <v>47220</v>
      </c>
      <c r="F21" s="46">
        <v>48490</v>
      </c>
      <c r="G21" s="11">
        <f>F21-E21</f>
        <v>1270</v>
      </c>
      <c r="H21" s="34">
        <f>F21/E21-1</f>
        <v>2.6895383312155907E-2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547760</v>
      </c>
      <c r="F22" s="46">
        <v>551503</v>
      </c>
      <c r="G22" s="11">
        <f t="shared" ref="G22" si="2">F22-E22</f>
        <v>3743</v>
      </c>
      <c r="H22" s="34">
        <f t="shared" ref="H22:H23" si="3">F22/E22-1</f>
        <v>6.8332846502117128E-3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2" t="s">
        <v>3</v>
      </c>
      <c r="C23" s="162"/>
      <c r="D23" s="163"/>
      <c r="E23" s="67">
        <f>E20+E21+E22</f>
        <v>40303814</v>
      </c>
      <c r="F23" s="67">
        <f>F20+F21+F22</f>
        <v>40719477</v>
      </c>
      <c r="G23" s="67">
        <f>G20+G21+G22</f>
        <v>415663</v>
      </c>
      <c r="H23" s="38">
        <f t="shared" si="3"/>
        <v>1.0313242314982984E-2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45991</v>
      </c>
      <c r="F27" s="64">
        <f>F11</f>
        <v>46022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2819964</v>
      </c>
      <c r="F28" s="46">
        <v>3023036</v>
      </c>
      <c r="G28" s="11">
        <f t="shared" ref="G28:G30" si="4">F28-E28</f>
        <v>203072</v>
      </c>
      <c r="H28" s="34">
        <f t="shared" ref="H28:H31" si="5">F28/E28-1</f>
        <v>7.2012266823264337E-2</v>
      </c>
      <c r="I28" s="33"/>
    </row>
    <row r="29" spans="2:17" ht="15" x14ac:dyDescent="0.25">
      <c r="B29" s="193" t="s">
        <v>1</v>
      </c>
      <c r="C29" s="193"/>
      <c r="D29" s="194"/>
      <c r="E29" s="46">
        <v>9010</v>
      </c>
      <c r="F29" s="46">
        <v>9846</v>
      </c>
      <c r="G29" s="11">
        <f t="shared" si="4"/>
        <v>836</v>
      </c>
      <c r="H29" s="34">
        <f t="shared" si="5"/>
        <v>9.2785793562708108E-2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140242</v>
      </c>
      <c r="F30" s="46">
        <v>151093</v>
      </c>
      <c r="G30" s="11">
        <f t="shared" si="4"/>
        <v>10851</v>
      </c>
      <c r="H30" s="34">
        <f t="shared" si="5"/>
        <v>7.7373397413043277E-2</v>
      </c>
      <c r="I30" s="33"/>
    </row>
    <row r="31" spans="2:17" s="40" customFormat="1" ht="15.6" thickBot="1" x14ac:dyDescent="0.3">
      <c r="B31" s="162" t="s">
        <v>3</v>
      </c>
      <c r="C31" s="162"/>
      <c r="D31" s="163"/>
      <c r="E31" s="67">
        <f>E28+E29+E30</f>
        <v>2969216</v>
      </c>
      <c r="F31" s="67">
        <f>F28+F29+F30</f>
        <v>3183975</v>
      </c>
      <c r="G31" s="67">
        <f>G28+G29+G30</f>
        <v>214759</v>
      </c>
      <c r="H31" s="38">
        <f t="shared" si="5"/>
        <v>7.2328520390567697E-2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3" t="s">
        <v>0</v>
      </c>
      <c r="C41" s="183"/>
      <c r="D41" s="184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5" t="s">
        <v>1</v>
      </c>
      <c r="C42" s="185"/>
      <c r="D42" s="186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9" t="s">
        <v>2</v>
      </c>
      <c r="C43" s="189"/>
      <c r="D43" s="190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7" t="s">
        <v>3</v>
      </c>
      <c r="C44" s="187"/>
      <c r="D44" s="188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45868</v>
      </c>
      <c r="D73" s="64">
        <f t="shared" si="6"/>
        <v>45899</v>
      </c>
      <c r="E73" s="64">
        <f t="shared" si="6"/>
        <v>45930</v>
      </c>
      <c r="F73" s="64">
        <f t="shared" si="6"/>
        <v>45960</v>
      </c>
      <c r="G73" s="64">
        <f>EDATE(H73,-1)</f>
        <v>45991</v>
      </c>
      <c r="H73" s="64">
        <f>B3</f>
        <v>46022</v>
      </c>
      <c r="I73"/>
      <c r="J73"/>
    </row>
    <row r="74" spans="2:11" ht="16.5" customHeight="1" x14ac:dyDescent="0.25">
      <c r="B74" s="24" t="s">
        <v>0</v>
      </c>
      <c r="C74" s="48">
        <v>38353301</v>
      </c>
      <c r="D74" s="48">
        <v>38597151</v>
      </c>
      <c r="E74" s="48">
        <v>39448467</v>
      </c>
      <c r="F74" s="48">
        <v>39708834</v>
      </c>
      <c r="G74" s="48">
        <v>39708834</v>
      </c>
      <c r="H74" s="48">
        <v>40119484</v>
      </c>
    </row>
    <row r="75" spans="2:11" ht="16.5" customHeight="1" x14ac:dyDescent="0.25">
      <c r="B75" s="25" t="s">
        <v>1</v>
      </c>
      <c r="C75" s="49">
        <v>45686</v>
      </c>
      <c r="D75" s="49">
        <v>45992</v>
      </c>
      <c r="E75" s="49">
        <v>46199</v>
      </c>
      <c r="F75" s="49">
        <v>47220</v>
      </c>
      <c r="G75" s="49">
        <v>47220</v>
      </c>
      <c r="H75" s="49">
        <v>48490</v>
      </c>
    </row>
    <row r="76" spans="2:11" ht="16.5" customHeight="1" thickBot="1" x14ac:dyDescent="0.3">
      <c r="B76" s="26" t="s">
        <v>2</v>
      </c>
      <c r="C76" s="47">
        <v>623800</v>
      </c>
      <c r="D76" s="47">
        <v>627273</v>
      </c>
      <c r="E76" s="47">
        <v>631043</v>
      </c>
      <c r="F76" s="47">
        <v>547760</v>
      </c>
      <c r="G76" s="47">
        <v>547760</v>
      </c>
      <c r="H76" s="47">
        <v>551503</v>
      </c>
    </row>
    <row r="77" spans="2:11" s="40" customFormat="1" ht="15.6" thickBot="1" x14ac:dyDescent="0.3">
      <c r="B77" s="163" t="s">
        <v>3</v>
      </c>
      <c r="C77" s="50">
        <f>SUM(C74:C76)</f>
        <v>39022787</v>
      </c>
      <c r="D77" s="50">
        <f t="shared" ref="D77:H77" si="7">SUM(D74:D76)</f>
        <v>39270416</v>
      </c>
      <c r="E77" s="50">
        <f t="shared" si="7"/>
        <v>40125709</v>
      </c>
      <c r="F77" s="50">
        <f t="shared" si="7"/>
        <v>40303814</v>
      </c>
      <c r="G77" s="50">
        <f t="shared" si="7"/>
        <v>40303814</v>
      </c>
      <c r="H77" s="50">
        <f t="shared" si="7"/>
        <v>40719477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540-1316-41DF-B0BA-C8641B71D8C9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46053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46053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46022</v>
      </c>
      <c r="F11" s="64">
        <f>B3</f>
        <v>46053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75915922</v>
      </c>
      <c r="F12" s="46">
        <v>76752895</v>
      </c>
      <c r="G12" s="11">
        <f t="shared" ref="G12:G14" si="0">F12-E12</f>
        <v>836973</v>
      </c>
      <c r="H12" s="34">
        <f t="shared" ref="H12:H15" si="1">F12/E12-1</f>
        <v>1.1024999472442731E-2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71823</v>
      </c>
      <c r="F13" s="46">
        <v>72801</v>
      </c>
      <c r="G13" s="11">
        <f t="shared" si="0"/>
        <v>978</v>
      </c>
      <c r="H13" s="34">
        <f t="shared" si="1"/>
        <v>1.3616807986299717E-2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684850</v>
      </c>
      <c r="F14" s="46">
        <v>681148</v>
      </c>
      <c r="G14" s="11">
        <f t="shared" si="0"/>
        <v>-3702</v>
      </c>
      <c r="H14" s="34">
        <f t="shared" si="1"/>
        <v>-5.4055632620282346E-3</v>
      </c>
      <c r="I14" s="66"/>
      <c r="J14" s="53"/>
      <c r="L14" s="95"/>
      <c r="M14" s="66"/>
    </row>
    <row r="15" spans="2:15" s="40" customFormat="1" ht="15.6" thickBot="1" x14ac:dyDescent="0.3">
      <c r="B15" s="164" t="s">
        <v>3</v>
      </c>
      <c r="C15" s="164"/>
      <c r="D15" s="165"/>
      <c r="E15" s="67">
        <f>E12+E13+E14</f>
        <v>76672595</v>
      </c>
      <c r="F15" s="67">
        <f>F12+F13+F14</f>
        <v>77506844</v>
      </c>
      <c r="G15" s="67">
        <f>G12+G13+G14</f>
        <v>834249</v>
      </c>
      <c r="H15" s="38">
        <f t="shared" si="1"/>
        <v>1.0880667336223615E-2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46022</v>
      </c>
      <c r="F19" s="64">
        <f>F11</f>
        <v>46053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40119484</v>
      </c>
      <c r="F20" s="46">
        <v>40407949</v>
      </c>
      <c r="G20" s="11">
        <f>F20-E20</f>
        <v>288465</v>
      </c>
      <c r="H20" s="34">
        <f>F20/E20-1</f>
        <v>7.1901473109674541E-3</v>
      </c>
      <c r="I20" s="53"/>
    </row>
    <row r="21" spans="2:17" ht="15" x14ac:dyDescent="0.25">
      <c r="B21" s="193" t="s">
        <v>1</v>
      </c>
      <c r="C21" s="193"/>
      <c r="D21" s="194"/>
      <c r="E21" s="46">
        <v>48490</v>
      </c>
      <c r="F21" s="46">
        <v>48940</v>
      </c>
      <c r="G21" s="11">
        <f>F21-E21</f>
        <v>450</v>
      </c>
      <c r="H21" s="34">
        <f>F21/E21-1</f>
        <v>9.2802639719529179E-3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551503</v>
      </c>
      <c r="F22" s="46">
        <v>550604</v>
      </c>
      <c r="G22" s="11">
        <f t="shared" ref="G22" si="2">F22-E22</f>
        <v>-899</v>
      </c>
      <c r="H22" s="34">
        <f t="shared" ref="H22:H23" si="3">F22/E22-1</f>
        <v>-1.6300908607931319E-3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4" t="s">
        <v>3</v>
      </c>
      <c r="C23" s="164"/>
      <c r="D23" s="165"/>
      <c r="E23" s="67">
        <f>E20+E21+E22</f>
        <v>40719477</v>
      </c>
      <c r="F23" s="67">
        <f>F20+F21+F22</f>
        <v>41007493</v>
      </c>
      <c r="G23" s="67">
        <f>G20+G21+G22</f>
        <v>288016</v>
      </c>
      <c r="H23" s="38">
        <f t="shared" si="3"/>
        <v>7.0731753259012375E-3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46022</v>
      </c>
      <c r="F27" s="64">
        <f>F11</f>
        <v>46053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3023036</v>
      </c>
      <c r="F28" s="46">
        <v>2997004</v>
      </c>
      <c r="G28" s="11">
        <f t="shared" ref="G28:G30" si="4">F28-E28</f>
        <v>-26032</v>
      </c>
      <c r="H28" s="34">
        <f t="shared" ref="H28:H31" si="5">F28/E28-1</f>
        <v>-8.6112107166438356E-3</v>
      </c>
      <c r="I28" s="33"/>
    </row>
    <row r="29" spans="2:17" ht="15" x14ac:dyDescent="0.25">
      <c r="B29" s="193" t="s">
        <v>1</v>
      </c>
      <c r="C29" s="193"/>
      <c r="D29" s="194"/>
      <c r="E29" s="46">
        <v>9846</v>
      </c>
      <c r="F29" s="46">
        <v>9075</v>
      </c>
      <c r="G29" s="11">
        <f t="shared" si="4"/>
        <v>-771</v>
      </c>
      <c r="H29" s="34">
        <f t="shared" si="5"/>
        <v>-7.8305911029859843E-2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151093</v>
      </c>
      <c r="F30" s="46">
        <v>167491</v>
      </c>
      <c r="G30" s="11">
        <f t="shared" si="4"/>
        <v>16398</v>
      </c>
      <c r="H30" s="34">
        <f t="shared" si="5"/>
        <v>0.10852918401249556</v>
      </c>
      <c r="I30" s="33"/>
    </row>
    <row r="31" spans="2:17" s="40" customFormat="1" ht="15.6" thickBot="1" x14ac:dyDescent="0.3">
      <c r="B31" s="164" t="s">
        <v>3</v>
      </c>
      <c r="C31" s="164"/>
      <c r="D31" s="165"/>
      <c r="E31" s="67">
        <f>E28+E29+E30</f>
        <v>3183975</v>
      </c>
      <c r="F31" s="67">
        <f>F28+F29+F30</f>
        <v>3173570</v>
      </c>
      <c r="G31" s="67">
        <f>G28+G29+G30</f>
        <v>-10405</v>
      </c>
      <c r="H31" s="38">
        <f t="shared" si="5"/>
        <v>-3.2679276690300574E-3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3" t="s">
        <v>0</v>
      </c>
      <c r="C41" s="183"/>
      <c r="D41" s="184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5" t="s">
        <v>1</v>
      </c>
      <c r="C42" s="185"/>
      <c r="D42" s="186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9" t="s">
        <v>2</v>
      </c>
      <c r="C43" s="189"/>
      <c r="D43" s="190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7" t="s">
        <v>3</v>
      </c>
      <c r="C44" s="187"/>
      <c r="D44" s="188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45899</v>
      </c>
      <c r="D73" s="64">
        <f t="shared" si="6"/>
        <v>45930</v>
      </c>
      <c r="E73" s="64">
        <f t="shared" si="6"/>
        <v>45960</v>
      </c>
      <c r="F73" s="64">
        <f t="shared" si="6"/>
        <v>45991</v>
      </c>
      <c r="G73" s="64">
        <f>EDATE(H73,-1)</f>
        <v>46022</v>
      </c>
      <c r="H73" s="64">
        <f>B3</f>
        <v>46053</v>
      </c>
      <c r="I73"/>
      <c r="J73"/>
    </row>
    <row r="74" spans="2:11" ht="16.5" customHeight="1" x14ac:dyDescent="0.25">
      <c r="B74" s="24" t="s">
        <v>0</v>
      </c>
      <c r="C74" s="48">
        <v>38597151</v>
      </c>
      <c r="D74" s="48">
        <v>39448467</v>
      </c>
      <c r="E74" s="48">
        <v>39708834</v>
      </c>
      <c r="F74" s="48">
        <v>39708834</v>
      </c>
      <c r="G74" s="48">
        <v>40119484</v>
      </c>
      <c r="H74" s="48">
        <v>40407949</v>
      </c>
    </row>
    <row r="75" spans="2:11" ht="16.5" customHeight="1" x14ac:dyDescent="0.25">
      <c r="B75" s="25" t="s">
        <v>1</v>
      </c>
      <c r="C75" s="49">
        <v>45992</v>
      </c>
      <c r="D75" s="49">
        <v>46199</v>
      </c>
      <c r="E75" s="49">
        <v>47220</v>
      </c>
      <c r="F75" s="49">
        <v>47220</v>
      </c>
      <c r="G75" s="49">
        <v>48490</v>
      </c>
      <c r="H75" s="49">
        <v>48940</v>
      </c>
    </row>
    <row r="76" spans="2:11" ht="16.5" customHeight="1" thickBot="1" x14ac:dyDescent="0.3">
      <c r="B76" s="26" t="s">
        <v>2</v>
      </c>
      <c r="C76" s="47">
        <v>627273</v>
      </c>
      <c r="D76" s="47">
        <v>631043</v>
      </c>
      <c r="E76" s="47">
        <v>547760</v>
      </c>
      <c r="F76" s="47">
        <v>547760</v>
      </c>
      <c r="G76" s="47">
        <v>551503</v>
      </c>
      <c r="H76" s="47">
        <v>550604</v>
      </c>
    </row>
    <row r="77" spans="2:11" s="40" customFormat="1" ht="15.6" thickBot="1" x14ac:dyDescent="0.3">
      <c r="B77" s="165" t="s">
        <v>3</v>
      </c>
      <c r="C77" s="50">
        <f>SUM(C74:C76)</f>
        <v>39270416</v>
      </c>
      <c r="D77" s="50">
        <f t="shared" ref="D77:H77" si="7">SUM(D74:D76)</f>
        <v>40125709</v>
      </c>
      <c r="E77" s="50">
        <f t="shared" si="7"/>
        <v>40303814</v>
      </c>
      <c r="F77" s="50">
        <f t="shared" si="7"/>
        <v>40303814</v>
      </c>
      <c r="G77" s="50">
        <f t="shared" si="7"/>
        <v>40719477</v>
      </c>
      <c r="H77" s="50">
        <f t="shared" si="7"/>
        <v>41007493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44712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93" t="s">
        <v>1</v>
      </c>
      <c r="C21" s="193"/>
      <c r="D21" s="194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93" t="s">
        <v>1</v>
      </c>
      <c r="C29" s="193"/>
      <c r="D29" s="194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384-9066-424A-86EA-864D2A172851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46081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46081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46050</v>
      </c>
      <c r="F11" s="64">
        <f>B3</f>
        <v>46081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76752895</v>
      </c>
      <c r="F12" s="46">
        <v>77540165</v>
      </c>
      <c r="G12" s="11">
        <f t="shared" ref="G12:G14" si="0">F12-E12</f>
        <v>787270</v>
      </c>
      <c r="H12" s="34">
        <f t="shared" ref="H12:H15" si="1">F12/E12-1</f>
        <v>1.0257202676198673E-2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72801</v>
      </c>
      <c r="F13" s="46">
        <v>74265</v>
      </c>
      <c r="G13" s="11">
        <f t="shared" si="0"/>
        <v>1464</v>
      </c>
      <c r="H13" s="34">
        <f t="shared" si="1"/>
        <v>2.0109613878930288E-2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681148</v>
      </c>
      <c r="F14" s="46">
        <v>687596</v>
      </c>
      <c r="G14" s="11">
        <f t="shared" si="0"/>
        <v>6448</v>
      </c>
      <c r="H14" s="34">
        <f t="shared" si="1"/>
        <v>9.4663714787388553E-3</v>
      </c>
      <c r="I14" s="66"/>
      <c r="J14" s="53"/>
      <c r="L14" s="95"/>
      <c r="M14" s="66"/>
    </row>
    <row r="15" spans="2:15" s="40" customFormat="1" ht="15.6" thickBot="1" x14ac:dyDescent="0.3">
      <c r="B15" s="166" t="s">
        <v>3</v>
      </c>
      <c r="C15" s="166"/>
      <c r="D15" s="167"/>
      <c r="E15" s="67">
        <f>E12+E13+E14</f>
        <v>77506844</v>
      </c>
      <c r="F15" s="67">
        <f>F12+F13+F14</f>
        <v>78302026</v>
      </c>
      <c r="G15" s="67">
        <f>G12+G13+G14</f>
        <v>795182</v>
      </c>
      <c r="H15" s="38">
        <f t="shared" si="1"/>
        <v>1.0259506889481962E-2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46050</v>
      </c>
      <c r="F19" s="64">
        <f>F11</f>
        <v>46081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40407949</v>
      </c>
      <c r="F20" s="46">
        <v>40637212</v>
      </c>
      <c r="G20" s="11">
        <f>F20-E20</f>
        <v>229263</v>
      </c>
      <c r="H20" s="34">
        <f>F20/E20-1</f>
        <v>5.6737103880228901E-3</v>
      </c>
      <c r="I20" s="53"/>
    </row>
    <row r="21" spans="2:17" ht="15" x14ac:dyDescent="0.25">
      <c r="B21" s="193" t="s">
        <v>1</v>
      </c>
      <c r="C21" s="193"/>
      <c r="D21" s="194"/>
      <c r="E21" s="46">
        <v>48940</v>
      </c>
      <c r="F21" s="46">
        <v>49633</v>
      </c>
      <c r="G21" s="11">
        <f>F21-E21</f>
        <v>693</v>
      </c>
      <c r="H21" s="34">
        <f>F21/E21-1</f>
        <v>1.4160196158561567E-2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550604</v>
      </c>
      <c r="F22" s="46">
        <v>554726</v>
      </c>
      <c r="G22" s="11">
        <f t="shared" ref="G22" si="2">F22-E22</f>
        <v>4122</v>
      </c>
      <c r="H22" s="34">
        <f t="shared" ref="H22:H23" si="3">F22/E22-1</f>
        <v>7.4863241095233235E-3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6" t="s">
        <v>3</v>
      </c>
      <c r="C23" s="166"/>
      <c r="D23" s="167"/>
      <c r="E23" s="67">
        <f>E20+E21+E22</f>
        <v>41007493</v>
      </c>
      <c r="F23" s="67">
        <f>F20+F21+F22</f>
        <v>41241571</v>
      </c>
      <c r="G23" s="67">
        <f>G20+G21+G22</f>
        <v>234078</v>
      </c>
      <c r="H23" s="38">
        <f t="shared" si="3"/>
        <v>5.7081763081687775E-3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46050</v>
      </c>
      <c r="F27" s="64">
        <f>F11</f>
        <v>46081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2997004</v>
      </c>
      <c r="F28" s="46">
        <v>2951658</v>
      </c>
      <c r="G28" s="11">
        <f t="shared" ref="G28:G30" si="4">F28-E28</f>
        <v>-45346</v>
      </c>
      <c r="H28" s="34">
        <f t="shared" ref="H28:H31" si="5">F28/E28-1</f>
        <v>-1.5130443603011523E-2</v>
      </c>
      <c r="I28" s="33"/>
    </row>
    <row r="29" spans="2:17" ht="15" x14ac:dyDescent="0.25">
      <c r="B29" s="193" t="s">
        <v>1</v>
      </c>
      <c r="C29" s="193"/>
      <c r="D29" s="194"/>
      <c r="E29" s="46">
        <v>9075</v>
      </c>
      <c r="F29" s="46">
        <v>9285</v>
      </c>
      <c r="G29" s="11">
        <f t="shared" si="4"/>
        <v>210</v>
      </c>
      <c r="H29" s="34">
        <f t="shared" si="5"/>
        <v>2.3140495867768562E-2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167491</v>
      </c>
      <c r="F30" s="46">
        <v>161936</v>
      </c>
      <c r="G30" s="11">
        <f t="shared" si="4"/>
        <v>-5555</v>
      </c>
      <c r="H30" s="34">
        <f t="shared" si="5"/>
        <v>-3.3165961156121804E-2</v>
      </c>
      <c r="I30" s="33"/>
    </row>
    <row r="31" spans="2:17" s="40" customFormat="1" ht="15.6" thickBot="1" x14ac:dyDescent="0.3">
      <c r="B31" s="166" t="s">
        <v>3</v>
      </c>
      <c r="C31" s="166"/>
      <c r="D31" s="167"/>
      <c r="E31" s="67">
        <f>E28+E29+E30</f>
        <v>3173570</v>
      </c>
      <c r="F31" s="67">
        <f>F28+F29+F30</f>
        <v>3122879</v>
      </c>
      <c r="G31" s="67">
        <f>G28+G29+G30</f>
        <v>-50691</v>
      </c>
      <c r="H31" s="38">
        <f t="shared" si="5"/>
        <v>-1.5972863368383217E-2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3" t="s">
        <v>0</v>
      </c>
      <c r="C41" s="183"/>
      <c r="D41" s="184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5" t="s">
        <v>1</v>
      </c>
      <c r="C42" s="185"/>
      <c r="D42" s="186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9" t="s">
        <v>2</v>
      </c>
      <c r="C43" s="189"/>
      <c r="D43" s="190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7" t="s">
        <v>3</v>
      </c>
      <c r="C44" s="187"/>
      <c r="D44" s="188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45928</v>
      </c>
      <c r="D73" s="64">
        <f t="shared" si="6"/>
        <v>45958</v>
      </c>
      <c r="E73" s="64">
        <f t="shared" si="6"/>
        <v>45989</v>
      </c>
      <c r="F73" s="64">
        <f t="shared" si="6"/>
        <v>46019</v>
      </c>
      <c r="G73" s="64">
        <f>EDATE(H73,-1)</f>
        <v>46050</v>
      </c>
      <c r="H73" s="64">
        <f>B3</f>
        <v>46081</v>
      </c>
      <c r="I73"/>
      <c r="J73"/>
    </row>
    <row r="74" spans="2:11" ht="16.5" customHeight="1" x14ac:dyDescent="0.25">
      <c r="B74" s="24" t="s">
        <v>0</v>
      </c>
      <c r="C74" s="48">
        <v>39448467</v>
      </c>
      <c r="D74" s="48">
        <v>39708834</v>
      </c>
      <c r="E74" s="48">
        <v>39708834</v>
      </c>
      <c r="F74" s="48">
        <v>40119484</v>
      </c>
      <c r="G74" s="48">
        <v>40407949</v>
      </c>
      <c r="H74" s="48">
        <v>40637212</v>
      </c>
    </row>
    <row r="75" spans="2:11" ht="16.5" customHeight="1" x14ac:dyDescent="0.25">
      <c r="B75" s="25" t="s">
        <v>1</v>
      </c>
      <c r="C75" s="49">
        <v>46199</v>
      </c>
      <c r="D75" s="49">
        <v>47220</v>
      </c>
      <c r="E75" s="49">
        <v>47220</v>
      </c>
      <c r="F75" s="49">
        <v>48490</v>
      </c>
      <c r="G75" s="49">
        <v>48940</v>
      </c>
      <c r="H75" s="49">
        <v>49633</v>
      </c>
    </row>
    <row r="76" spans="2:11" ht="16.5" customHeight="1" thickBot="1" x14ac:dyDescent="0.3">
      <c r="B76" s="26" t="s">
        <v>2</v>
      </c>
      <c r="C76" s="47">
        <v>631043</v>
      </c>
      <c r="D76" s="47">
        <v>547760</v>
      </c>
      <c r="E76" s="47">
        <v>547760</v>
      </c>
      <c r="F76" s="47">
        <v>551503</v>
      </c>
      <c r="G76" s="47">
        <v>550604</v>
      </c>
      <c r="H76" s="47">
        <v>554726</v>
      </c>
    </row>
    <row r="77" spans="2:11" s="40" customFormat="1" ht="15.6" thickBot="1" x14ac:dyDescent="0.3">
      <c r="B77" s="167" t="s">
        <v>3</v>
      </c>
      <c r="C77" s="50">
        <f>SUM(C74:C76)</f>
        <v>40125709</v>
      </c>
      <c r="D77" s="50">
        <f t="shared" ref="D77:H77" si="7">SUM(D74:D76)</f>
        <v>40303814</v>
      </c>
      <c r="E77" s="50">
        <f t="shared" si="7"/>
        <v>40303814</v>
      </c>
      <c r="F77" s="50">
        <f t="shared" si="7"/>
        <v>40719477</v>
      </c>
      <c r="G77" s="50">
        <f t="shared" si="7"/>
        <v>41007493</v>
      </c>
      <c r="H77" s="50">
        <f t="shared" si="7"/>
        <v>41241571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1C67-87BB-40A6-9818-BA77405B1409}">
  <dimension ref="B2:Q84"/>
  <sheetViews>
    <sheetView tabSelected="1" topLeftCell="B1" workbookViewId="0">
      <selection activeCell="B3" sqref="B3:H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5" s="1" customFormat="1" ht="21" thickBot="1" x14ac:dyDescent="0.3">
      <c r="B3" s="171">
        <v>46112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46112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1" t="s">
        <v>11</v>
      </c>
      <c r="C11" s="181"/>
      <c r="D11" s="182"/>
      <c r="E11" s="64">
        <f>EDATE(F11,-1)</f>
        <v>46081</v>
      </c>
      <c r="F11" s="64">
        <f>B3</f>
        <v>46112</v>
      </c>
      <c r="G11" s="16" t="s">
        <v>4</v>
      </c>
      <c r="H11" s="16" t="s">
        <v>5</v>
      </c>
      <c r="J11" s="45"/>
    </row>
    <row r="12" spans="2:15" ht="15" x14ac:dyDescent="0.25">
      <c r="B12" s="191" t="s">
        <v>0</v>
      </c>
      <c r="C12" s="191"/>
      <c r="D12" s="192"/>
      <c r="E12" s="46">
        <v>77540165</v>
      </c>
      <c r="F12" s="46">
        <v>78313520</v>
      </c>
      <c r="G12" s="11">
        <f t="shared" ref="G12:G14" si="0">F12-E12</f>
        <v>773355</v>
      </c>
      <c r="H12" s="34">
        <f t="shared" ref="H12:H15" si="1">F12/E12-1</f>
        <v>9.9736052921735041E-3</v>
      </c>
      <c r="I12" s="66"/>
      <c r="J12" s="53"/>
      <c r="M12" s="66"/>
      <c r="O12" s="33"/>
    </row>
    <row r="13" spans="2:15" ht="15" x14ac:dyDescent="0.25">
      <c r="B13" s="193" t="s">
        <v>1</v>
      </c>
      <c r="C13" s="193"/>
      <c r="D13" s="194"/>
      <c r="E13" s="46">
        <v>74265</v>
      </c>
      <c r="F13" s="46">
        <v>75677</v>
      </c>
      <c r="G13" s="11">
        <f t="shared" si="0"/>
        <v>1412</v>
      </c>
      <c r="H13" s="34">
        <f t="shared" si="1"/>
        <v>1.9012994007944428E-2</v>
      </c>
      <c r="I13" s="66"/>
      <c r="J13" s="53"/>
      <c r="L13" s="95"/>
      <c r="M13" s="66"/>
    </row>
    <row r="14" spans="2:15" ht="18" customHeight="1" thickBot="1" x14ac:dyDescent="0.3">
      <c r="B14" s="195" t="s">
        <v>2</v>
      </c>
      <c r="C14" s="195"/>
      <c r="D14" s="196"/>
      <c r="E14" s="46">
        <v>687596</v>
      </c>
      <c r="F14" s="46">
        <v>694162</v>
      </c>
      <c r="G14" s="11">
        <f t="shared" si="0"/>
        <v>6566</v>
      </c>
      <c r="H14" s="34">
        <f t="shared" si="1"/>
        <v>9.5492120373010803E-3</v>
      </c>
      <c r="I14" s="66"/>
      <c r="J14" s="53"/>
      <c r="L14" s="95"/>
      <c r="M14" s="66"/>
    </row>
    <row r="15" spans="2:15" s="40" customFormat="1" ht="15.6" thickBot="1" x14ac:dyDescent="0.3">
      <c r="B15" s="168" t="s">
        <v>3</v>
      </c>
      <c r="C15" s="168"/>
      <c r="D15" s="169"/>
      <c r="E15" s="67">
        <f>E12+E13+E14</f>
        <v>78302026</v>
      </c>
      <c r="F15" s="67">
        <f>F12+F13+F14</f>
        <v>79083359</v>
      </c>
      <c r="G15" s="67">
        <f>G12+G13+G14</f>
        <v>781333</v>
      </c>
      <c r="H15" s="38">
        <f t="shared" si="1"/>
        <v>9.978451898549956E-3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1" t="s">
        <v>11</v>
      </c>
      <c r="C19" s="181"/>
      <c r="D19" s="182"/>
      <c r="E19" s="64">
        <f>E11</f>
        <v>46081</v>
      </c>
      <c r="F19" s="64">
        <f>F11</f>
        <v>46112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91" t="s">
        <v>0</v>
      </c>
      <c r="C20" s="191"/>
      <c r="D20" s="192"/>
      <c r="E20" s="46">
        <v>40637212</v>
      </c>
      <c r="F20" s="46">
        <v>40959951</v>
      </c>
      <c r="G20" s="11">
        <f>F20-E20</f>
        <v>322739</v>
      </c>
      <c r="H20" s="34">
        <f>F20/E20-1</f>
        <v>7.9419572386019155E-3</v>
      </c>
      <c r="I20" s="53"/>
    </row>
    <row r="21" spans="2:17" ht="15" x14ac:dyDescent="0.25">
      <c r="B21" s="193" t="s">
        <v>1</v>
      </c>
      <c r="C21" s="193"/>
      <c r="D21" s="194"/>
      <c r="E21" s="46">
        <v>49633</v>
      </c>
      <c r="F21" s="46">
        <v>50366</v>
      </c>
      <c r="G21" s="11">
        <f>F21-E21</f>
        <v>733</v>
      </c>
      <c r="H21" s="34">
        <f>F21/E21-1</f>
        <v>1.476840005641411E-2</v>
      </c>
      <c r="I21" s="53"/>
      <c r="L21" s="33"/>
      <c r="M21" s="33"/>
    </row>
    <row r="22" spans="2:17" ht="18" customHeight="1" thickBot="1" x14ac:dyDescent="0.3">
      <c r="B22" s="195" t="s">
        <v>2</v>
      </c>
      <c r="C22" s="195"/>
      <c r="D22" s="196"/>
      <c r="E22" s="46">
        <v>554726</v>
      </c>
      <c r="F22" s="46">
        <v>558509</v>
      </c>
      <c r="G22" s="11">
        <f t="shared" ref="G22" si="2">F22-E22</f>
        <v>3783</v>
      </c>
      <c r="H22" s="34">
        <f t="shared" ref="H22:H23" si="3">F22/E22-1</f>
        <v>6.8195830013375591E-3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8" t="s">
        <v>3</v>
      </c>
      <c r="C23" s="168"/>
      <c r="D23" s="169"/>
      <c r="E23" s="67">
        <f>E20+E21+E22</f>
        <v>41241571</v>
      </c>
      <c r="F23" s="67">
        <f>F20+F21+F22</f>
        <v>41568826</v>
      </c>
      <c r="G23" s="67">
        <f>G20+G21+G22</f>
        <v>327255</v>
      </c>
      <c r="H23" s="38">
        <f t="shared" si="3"/>
        <v>7.9350759940739479E-3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1" t="s">
        <v>11</v>
      </c>
      <c r="C27" s="181"/>
      <c r="D27" s="182"/>
      <c r="E27" s="64">
        <f>E11</f>
        <v>46081</v>
      </c>
      <c r="F27" s="64">
        <f>F11</f>
        <v>46112</v>
      </c>
      <c r="G27" s="16" t="s">
        <v>4</v>
      </c>
      <c r="H27" s="16" t="s">
        <v>5</v>
      </c>
    </row>
    <row r="28" spans="2:17" ht="15" x14ac:dyDescent="0.25">
      <c r="B28" s="191" t="s">
        <v>0</v>
      </c>
      <c r="C28" s="191"/>
      <c r="D28" s="192"/>
      <c r="E28" s="46">
        <v>2951658</v>
      </c>
      <c r="F28" s="46">
        <v>3220781</v>
      </c>
      <c r="G28" s="11">
        <f t="shared" ref="G28:G30" si="4">F28-E28</f>
        <v>269123</v>
      </c>
      <c r="H28" s="34">
        <f t="shared" ref="H28:H31" si="5">F28/E28-1</f>
        <v>9.1176891089685963E-2</v>
      </c>
      <c r="I28" s="33"/>
    </row>
    <row r="29" spans="2:17" ht="15" x14ac:dyDescent="0.25">
      <c r="B29" s="193" t="s">
        <v>1</v>
      </c>
      <c r="C29" s="193"/>
      <c r="D29" s="194"/>
      <c r="E29" s="46">
        <v>9285</v>
      </c>
      <c r="F29" s="46">
        <v>8970</v>
      </c>
      <c r="G29" s="11">
        <f t="shared" si="4"/>
        <v>-315</v>
      </c>
      <c r="H29" s="34">
        <f t="shared" si="5"/>
        <v>-3.3925686591276261E-2</v>
      </c>
      <c r="I29" s="33"/>
    </row>
    <row r="30" spans="2:17" ht="18" customHeight="1" thickBot="1" x14ac:dyDescent="0.3">
      <c r="B30" s="195" t="s">
        <v>2</v>
      </c>
      <c r="C30" s="195"/>
      <c r="D30" s="196"/>
      <c r="E30" s="46">
        <v>161936</v>
      </c>
      <c r="F30" s="46">
        <v>156133</v>
      </c>
      <c r="G30" s="11">
        <f t="shared" si="4"/>
        <v>-5803</v>
      </c>
      <c r="H30" s="34">
        <f t="shared" si="5"/>
        <v>-3.5835144748542658E-2</v>
      </c>
      <c r="I30" s="33"/>
    </row>
    <row r="31" spans="2:17" s="40" customFormat="1" ht="15.6" thickBot="1" x14ac:dyDescent="0.3">
      <c r="B31" s="168" t="s">
        <v>3</v>
      </c>
      <c r="C31" s="168"/>
      <c r="D31" s="169"/>
      <c r="E31" s="67">
        <f>E28+E29+E30</f>
        <v>3122879</v>
      </c>
      <c r="F31" s="67">
        <f>F28+F29+F30</f>
        <v>3385884</v>
      </c>
      <c r="G31" s="67">
        <f>G28+G29+G30</f>
        <v>263005</v>
      </c>
      <c r="H31" s="38">
        <f t="shared" si="5"/>
        <v>8.4218760957436967E-2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3" t="s">
        <v>0</v>
      </c>
      <c r="C41" s="183"/>
      <c r="D41" s="184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5" t="s">
        <v>1</v>
      </c>
      <c r="C42" s="185"/>
      <c r="D42" s="186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9" t="s">
        <v>2</v>
      </c>
      <c r="C43" s="189"/>
      <c r="D43" s="190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7" t="s">
        <v>3</v>
      </c>
      <c r="C44" s="187"/>
      <c r="D44" s="188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45958</v>
      </c>
      <c r="D73" s="64">
        <f t="shared" si="6"/>
        <v>45989</v>
      </c>
      <c r="E73" s="64">
        <f t="shared" si="6"/>
        <v>46019</v>
      </c>
      <c r="F73" s="64">
        <f t="shared" si="6"/>
        <v>46050</v>
      </c>
      <c r="G73" s="64">
        <f>EDATE(H73,-1)</f>
        <v>46081</v>
      </c>
      <c r="H73" s="64">
        <f>B3</f>
        <v>46112</v>
      </c>
      <c r="I73"/>
      <c r="J73"/>
    </row>
    <row r="74" spans="2:11" ht="16.5" customHeight="1" x14ac:dyDescent="0.25">
      <c r="B74" s="24" t="s">
        <v>0</v>
      </c>
      <c r="C74" s="48">
        <v>39708834</v>
      </c>
      <c r="D74" s="48">
        <v>39708834</v>
      </c>
      <c r="E74" s="48">
        <v>40119484</v>
      </c>
      <c r="F74" s="48">
        <v>40407949</v>
      </c>
      <c r="G74" s="48">
        <v>40637212</v>
      </c>
      <c r="H74" s="48">
        <v>40959951</v>
      </c>
    </row>
    <row r="75" spans="2:11" ht="16.5" customHeight="1" x14ac:dyDescent="0.25">
      <c r="B75" s="25" t="s">
        <v>1</v>
      </c>
      <c r="C75" s="49">
        <v>47220</v>
      </c>
      <c r="D75" s="49">
        <v>47220</v>
      </c>
      <c r="E75" s="49">
        <v>48490</v>
      </c>
      <c r="F75" s="49">
        <v>48940</v>
      </c>
      <c r="G75" s="49">
        <v>49633</v>
      </c>
      <c r="H75" s="49">
        <v>50366</v>
      </c>
    </row>
    <row r="76" spans="2:11" ht="16.5" customHeight="1" thickBot="1" x14ac:dyDescent="0.3">
      <c r="B76" s="26" t="s">
        <v>2</v>
      </c>
      <c r="C76" s="47">
        <v>547760</v>
      </c>
      <c r="D76" s="47">
        <v>547760</v>
      </c>
      <c r="E76" s="47">
        <v>551503</v>
      </c>
      <c r="F76" s="47">
        <v>550604</v>
      </c>
      <c r="G76" s="47">
        <v>554726</v>
      </c>
      <c r="H76" s="47">
        <v>558509</v>
      </c>
    </row>
    <row r="77" spans="2:11" s="40" customFormat="1" ht="15.6" thickBot="1" x14ac:dyDescent="0.3">
      <c r="B77" s="169" t="s">
        <v>3</v>
      </c>
      <c r="C77" s="50">
        <f>SUM(C74:C76)</f>
        <v>40303814</v>
      </c>
      <c r="D77" s="50">
        <f t="shared" ref="D77:H77" si="7">SUM(D74:D76)</f>
        <v>40303814</v>
      </c>
      <c r="E77" s="50">
        <f t="shared" si="7"/>
        <v>40719477</v>
      </c>
      <c r="F77" s="50">
        <f t="shared" si="7"/>
        <v>41007493</v>
      </c>
      <c r="G77" s="50">
        <f t="shared" si="7"/>
        <v>41241571</v>
      </c>
      <c r="H77" s="50">
        <f t="shared" si="7"/>
        <v>41568826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2:H2"/>
    <mergeCell ref="B3:H3"/>
    <mergeCell ref="I3:N3"/>
    <mergeCell ref="B11:D11"/>
    <mergeCell ref="B12:D12"/>
    <mergeCell ref="B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44742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93" t="s">
        <v>1</v>
      </c>
      <c r="C21" s="193"/>
      <c r="D21" s="194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93" t="s">
        <v>1</v>
      </c>
      <c r="C29" s="193"/>
      <c r="D29" s="194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44772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93" t="s">
        <v>1</v>
      </c>
      <c r="C21" s="193"/>
      <c r="D21" s="194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93" t="s">
        <v>1</v>
      </c>
      <c r="C29" s="193"/>
      <c r="D29" s="194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44803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93" t="s">
        <v>1</v>
      </c>
      <c r="C21" s="193"/>
      <c r="D21" s="194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93" t="s">
        <v>1</v>
      </c>
      <c r="C29" s="193"/>
      <c r="D29" s="194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0" t="s">
        <v>17</v>
      </c>
      <c r="C2" s="170"/>
      <c r="D2" s="170"/>
      <c r="E2" s="170"/>
      <c r="F2" s="170"/>
      <c r="G2" s="170"/>
      <c r="H2" s="170"/>
    </row>
    <row r="3" spans="2:16" s="1" customFormat="1" ht="21" thickBot="1" x14ac:dyDescent="0.3">
      <c r="B3" s="171">
        <v>44834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1" t="s">
        <v>11</v>
      </c>
      <c r="C11" s="181"/>
      <c r="D11" s="182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91" t="s">
        <v>0</v>
      </c>
      <c r="C12" s="191"/>
      <c r="D12" s="192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93" t="s">
        <v>1</v>
      </c>
      <c r="C13" s="193"/>
      <c r="D13" s="194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95" t="s">
        <v>2</v>
      </c>
      <c r="C14" s="195"/>
      <c r="D14" s="196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1" t="s">
        <v>11</v>
      </c>
      <c r="C19" s="181"/>
      <c r="D19" s="182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91" t="s">
        <v>0</v>
      </c>
      <c r="C20" s="191"/>
      <c r="D20" s="192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93" t="s">
        <v>1</v>
      </c>
      <c r="C21" s="193"/>
      <c r="D21" s="194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95" t="s">
        <v>2</v>
      </c>
      <c r="C22" s="195"/>
      <c r="D22" s="196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1" t="s">
        <v>11</v>
      </c>
      <c r="C27" s="181"/>
      <c r="D27" s="182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91" t="s">
        <v>0</v>
      </c>
      <c r="C28" s="191"/>
      <c r="D28" s="192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93" t="s">
        <v>1</v>
      </c>
      <c r="C29" s="193"/>
      <c r="D29" s="194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95" t="s">
        <v>2</v>
      </c>
      <c r="C30" s="195"/>
      <c r="D30" s="196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7" t="s">
        <v>7</v>
      </c>
      <c r="I39" s="197"/>
      <c r="J39" s="197"/>
    </row>
    <row r="40" spans="2:10" ht="15.6" thickBot="1" x14ac:dyDescent="0.3">
      <c r="B40" s="181" t="s">
        <v>11</v>
      </c>
      <c r="C40" s="181"/>
      <c r="D40" s="18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3" t="s">
        <v>0</v>
      </c>
      <c r="C41" s="183"/>
      <c r="D41" s="18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5" t="s">
        <v>1</v>
      </c>
      <c r="C42" s="185"/>
      <c r="D42" s="18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9" t="s">
        <v>2</v>
      </c>
      <c r="C43" s="189"/>
      <c r="D43" s="190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7" t="s">
        <v>3</v>
      </c>
      <c r="C44" s="187"/>
      <c r="D44" s="188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51</vt:i4>
      </vt:variant>
    </vt:vector>
  </HeadingPairs>
  <TitlesOfParts>
    <vt:vector size="5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  <vt:lpstr>November-25</vt:lpstr>
      <vt:lpstr>December-25</vt:lpstr>
      <vt:lpstr>January-26</vt:lpstr>
      <vt:lpstr>February-26</vt:lpstr>
      <vt:lpstr>March-26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2026-04-02T06:16:53Z</dcterms:modified>
</cp:coreProperties>
</file>