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Бизнес_Дивизион_Фондовый_Рынок\Управление_маркетинга_фондового_рынка\Маркетинг\_Материалы_на_сайте_Биржи\РаспТоргов_КодыРасчетов_ВидыЗаявок\"/>
    </mc:Choice>
  </mc:AlternateContent>
  <xr:revisionPtr revIDLastSave="0" documentId="13_ncr:1_{5185F353-FA67-4AFA-B3F2-46E95511C1B7}" xr6:coauthVersionLast="36" xr6:coauthVersionMax="36" xr10:uidLastSave="{00000000-0000-0000-0000-000000000000}"/>
  <bookViews>
    <workbookView xWindow="0" yWindow="0" windowWidth="23040" windowHeight="7980" xr2:uid="{00000000-000D-0000-FFFF-FFFF00000000}"/>
  </bookViews>
  <sheets>
    <sheet name="Расписание" sheetId="20" r:id="rId1"/>
    <sheet name="Борды" sheetId="14" r:id="rId2"/>
    <sheet name="Виды заявок" sheetId="5" r:id="rId3"/>
    <sheet name="Коды расчетов" sheetId="4" r:id="rId4"/>
    <sheet name="Справочник" sheetId="15" r:id="rId5"/>
    <sheet name="Справочник фин инструментов" sheetId="17" r:id="rId6"/>
  </sheets>
  <definedNames>
    <definedName name="_xlnm._FilterDatabase" localSheetId="4" hidden="1">Справочник!$A$2:$C$2</definedName>
  </definedNames>
  <calcPr calcId="191029"/>
</workbook>
</file>

<file path=xl/calcChain.xml><?xml version="1.0" encoding="utf-8"?>
<calcChain xmlns="http://schemas.openxmlformats.org/spreadsheetml/2006/main">
  <c r="C48" i="14" l="1"/>
  <c r="E48" i="14"/>
  <c r="E53" i="14"/>
  <c r="K154" i="14" l="1"/>
  <c r="A194" i="14" l="1"/>
  <c r="K157" i="14"/>
  <c r="K158" i="14"/>
  <c r="K159" i="14"/>
  <c r="K160" i="14"/>
  <c r="K161" i="14"/>
  <c r="K162" i="14"/>
  <c r="K163" i="14"/>
  <c r="K164" i="14"/>
  <c r="K165" i="14"/>
  <c r="K166" i="14"/>
  <c r="K167" i="14"/>
  <c r="K168" i="14"/>
  <c r="K169" i="14"/>
  <c r="K170" i="14"/>
  <c r="K171" i="14"/>
  <c r="K172" i="14"/>
  <c r="K173" i="14"/>
  <c r="K174" i="14"/>
  <c r="K175" i="14"/>
  <c r="K176" i="14"/>
  <c r="K177" i="14"/>
  <c r="K178" i="14"/>
  <c r="K179" i="14"/>
  <c r="K180" i="14"/>
  <c r="K181" i="14"/>
  <c r="K182" i="14"/>
  <c r="K183" i="14"/>
  <c r="K184" i="14"/>
  <c r="K185" i="14"/>
  <c r="K186" i="14"/>
  <c r="K187" i="14"/>
  <c r="K188" i="14"/>
  <c r="K189" i="14"/>
  <c r="K190" i="14"/>
  <c r="K191" i="14"/>
  <c r="K192" i="14"/>
  <c r="K193" i="14"/>
  <c r="K156" i="14"/>
  <c r="K115" i="14"/>
  <c r="K114" i="14"/>
  <c r="K113" i="14"/>
  <c r="K112" i="14"/>
  <c r="K104" i="14"/>
  <c r="G104" i="14"/>
  <c r="E104" i="14"/>
  <c r="I103" i="14"/>
  <c r="I10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E103" i="14"/>
  <c r="G103" i="14"/>
  <c r="I63" i="14"/>
  <c r="I64" i="14"/>
  <c r="C63" i="14"/>
  <c r="C64" i="14"/>
  <c r="I54" i="14" l="1"/>
  <c r="I58" i="14"/>
  <c r="I9" i="14" l="1"/>
  <c r="C67" i="14" l="1"/>
  <c r="C66" i="14"/>
  <c r="C30" i="14" l="1"/>
  <c r="C9" i="14"/>
  <c r="G45" i="14" l="1"/>
  <c r="E42" i="14"/>
  <c r="G28" i="14"/>
  <c r="E28" i="14"/>
  <c r="G7" i="14"/>
  <c r="E7" i="14"/>
  <c r="E41" i="14" l="1"/>
  <c r="E40" i="14"/>
  <c r="E27" i="14"/>
  <c r="E26" i="14"/>
  <c r="E6" i="14"/>
  <c r="E5" i="14"/>
  <c r="I23" i="14" l="1"/>
  <c r="C23" i="14"/>
  <c r="I22" i="14"/>
  <c r="I70" i="14"/>
  <c r="I69" i="14"/>
  <c r="C27" i="14"/>
  <c r="G27" i="14"/>
  <c r="I27" i="14"/>
  <c r="I40" i="14" l="1"/>
  <c r="I35" i="14"/>
  <c r="I36" i="14"/>
  <c r="I37" i="14"/>
  <c r="I12" i="14"/>
  <c r="I13" i="14"/>
  <c r="I14" i="14"/>
  <c r="I7" i="14"/>
  <c r="I6" i="14"/>
  <c r="I4" i="14" l="1"/>
  <c r="K155" i="14" l="1"/>
  <c r="K143" i="14"/>
  <c r="K144" i="14"/>
  <c r="K145" i="14"/>
  <c r="K146" i="14"/>
  <c r="K147" i="14"/>
  <c r="K148" i="14"/>
  <c r="K149" i="14"/>
  <c r="K150" i="14"/>
  <c r="K151" i="14"/>
  <c r="K152" i="14"/>
  <c r="K153" i="14"/>
  <c r="I110" i="14" l="1"/>
  <c r="I109" i="14"/>
  <c r="I108" i="14"/>
  <c r="C110" i="14"/>
  <c r="C109" i="14"/>
  <c r="C108" i="14"/>
  <c r="M103" i="14" l="1"/>
  <c r="G44" i="14" l="1"/>
  <c r="G6" i="14"/>
  <c r="C44" i="14"/>
  <c r="C6" i="14"/>
  <c r="I42" i="14" l="1"/>
  <c r="A116" i="14" l="1"/>
  <c r="A105" i="14"/>
  <c r="A72" i="14"/>
  <c r="A39" i="14"/>
  <c r="A25" i="14"/>
  <c r="A18" i="14"/>
  <c r="A4" i="14"/>
  <c r="M15" i="14" l="1"/>
  <c r="E15" i="14"/>
  <c r="G15" i="14"/>
  <c r="I15" i="14"/>
  <c r="C15" i="14"/>
  <c r="M16" i="14"/>
  <c r="I16" i="14"/>
  <c r="G16" i="14"/>
  <c r="E16" i="14"/>
  <c r="C16" i="14"/>
  <c r="K135" i="14" l="1"/>
  <c r="K136" i="14"/>
  <c r="K137" i="14"/>
  <c r="K138" i="14"/>
  <c r="K139" i="14"/>
  <c r="K140" i="14"/>
  <c r="K141" i="14"/>
  <c r="K142" i="14"/>
  <c r="C56" i="14" l="1"/>
  <c r="C57" i="14"/>
  <c r="I56" i="14"/>
  <c r="I57" i="14"/>
  <c r="K120" i="14" l="1"/>
  <c r="K121" i="14"/>
  <c r="K122" i="14"/>
  <c r="K123" i="14"/>
  <c r="K124" i="14"/>
  <c r="K125" i="14"/>
  <c r="K126" i="14"/>
  <c r="K117" i="14"/>
  <c r="K118" i="14"/>
  <c r="K119" i="14"/>
  <c r="K127" i="14"/>
  <c r="K128" i="14"/>
  <c r="K129" i="14"/>
  <c r="K130" i="14"/>
  <c r="K131" i="14"/>
  <c r="K132" i="14"/>
  <c r="K133" i="14"/>
  <c r="K134" i="14"/>
  <c r="C4" i="14" l="1"/>
  <c r="E4" i="14"/>
  <c r="G4" i="14"/>
  <c r="M4" i="14"/>
  <c r="G5" i="14"/>
  <c r="I5" i="14"/>
  <c r="I8" i="14"/>
  <c r="C17" i="14"/>
  <c r="E17" i="14"/>
  <c r="M18" i="14"/>
  <c r="C22" i="14"/>
  <c r="I24" i="14"/>
  <c r="C25" i="14"/>
  <c r="E25" i="14"/>
  <c r="G25" i="14"/>
  <c r="I25" i="14"/>
  <c r="M25" i="14"/>
  <c r="G26" i="14"/>
  <c r="I26" i="14"/>
  <c r="C38" i="14"/>
  <c r="I38" i="14"/>
  <c r="C39" i="14"/>
  <c r="E39" i="14"/>
  <c r="G39" i="14"/>
  <c r="I39" i="14"/>
  <c r="M39" i="14"/>
  <c r="I41" i="14"/>
  <c r="G43" i="14"/>
  <c r="I43" i="14"/>
  <c r="I44" i="14"/>
  <c r="I45" i="14"/>
  <c r="I46" i="14"/>
  <c r="C49" i="14"/>
  <c r="I49" i="14"/>
  <c r="C50" i="14"/>
  <c r="I50" i="14"/>
  <c r="I51" i="14"/>
  <c r="I52" i="14"/>
  <c r="C53" i="14"/>
  <c r="I53" i="14"/>
  <c r="C55" i="14"/>
  <c r="I55" i="14"/>
  <c r="C59" i="14"/>
  <c r="I59" i="14"/>
  <c r="C60" i="14"/>
  <c r="I60" i="14"/>
  <c r="C61" i="14"/>
  <c r="I61" i="14"/>
  <c r="C62" i="14"/>
  <c r="I62" i="14"/>
  <c r="I68" i="14"/>
  <c r="C71" i="14"/>
  <c r="I71" i="14"/>
  <c r="C72" i="14"/>
  <c r="I72" i="14"/>
  <c r="C73" i="14"/>
  <c r="I73" i="14"/>
  <c r="C74" i="14"/>
  <c r="I74" i="14"/>
  <c r="C105" i="14"/>
  <c r="E105" i="14"/>
  <c r="G105" i="14"/>
  <c r="I105" i="14"/>
  <c r="M105" i="14"/>
  <c r="K105" i="14"/>
  <c r="C106" i="14"/>
  <c r="E106" i="14"/>
  <c r="G106" i="14"/>
  <c r="I106" i="14"/>
  <c r="M106" i="14"/>
  <c r="K106" i="14"/>
  <c r="C107" i="14"/>
  <c r="G107" i="14"/>
  <c r="I107" i="14"/>
  <c r="C111" i="14"/>
  <c r="E111" i="14"/>
  <c r="G111" i="14"/>
  <c r="I111" i="14"/>
  <c r="M111" i="14"/>
  <c r="K116" i="14"/>
</calcChain>
</file>

<file path=xl/sharedStrings.xml><?xml version="1.0" encoding="utf-8"?>
<sst xmlns="http://schemas.openxmlformats.org/spreadsheetml/2006/main" count="2906" uniqueCount="1228">
  <si>
    <t>Код расчета</t>
  </si>
  <si>
    <t>Обязательства по сделке подлежат исполнению</t>
  </si>
  <si>
    <t>Т0</t>
  </si>
  <si>
    <t>T0</t>
  </si>
  <si>
    <t>+</t>
  </si>
  <si>
    <t>-</t>
  </si>
  <si>
    <t>по итогам торгов</t>
  </si>
  <si>
    <t>при подаче заявки</t>
  </si>
  <si>
    <t>K0</t>
  </si>
  <si>
    <t>В0-В30</t>
  </si>
  <si>
    <t>Z0</t>
  </si>
  <si>
    <t>в ходе торгов</t>
  </si>
  <si>
    <t>X0</t>
  </si>
  <si>
    <t>Y0/Yn</t>
  </si>
  <si>
    <t>+ / +</t>
  </si>
  <si>
    <t>- / -</t>
  </si>
  <si>
    <t>T0/Yn</t>
  </si>
  <si>
    <t>при подаче заявки / -</t>
  </si>
  <si>
    <t>Y1/Y2</t>
  </si>
  <si>
    <t>S0-S2</t>
  </si>
  <si>
    <t>Rb</t>
  </si>
  <si>
    <t>- / +</t>
  </si>
  <si>
    <t>Сделки с ценными бумагами на торгах с ЦК</t>
  </si>
  <si>
    <t>Сделки с ценными бумагами на торгах без ЦК</t>
  </si>
  <si>
    <t>Сделки РЕПО на торгах с ЦК</t>
  </si>
  <si>
    <t>Сделки РЕПО на торгах без ЦК</t>
  </si>
  <si>
    <t xml:space="preserve"> 1 / 1</t>
  </si>
  <si>
    <t xml:space="preserve"> 1 / 2</t>
  </si>
  <si>
    <t>мн</t>
  </si>
  <si>
    <t>пр</t>
  </si>
  <si>
    <t>мн / мн</t>
  </si>
  <si>
    <t>пр / мн</t>
  </si>
  <si>
    <t xml:space="preserve"> + / -</t>
  </si>
  <si>
    <t>Необходимость  введения отчета на исполнение</t>
  </si>
  <si>
    <t>Заключение сделки с ЦК</t>
  </si>
  <si>
    <t xml:space="preserve"> + (для РПС с ЦК)</t>
  </si>
  <si>
    <t>Использование раздела счета ДЕПО</t>
  </si>
  <si>
    <t>до 100%</t>
  </si>
  <si>
    <t>до 100% / до 100%</t>
  </si>
  <si>
    <t>100% / до 100%</t>
  </si>
  <si>
    <t>31, 36</t>
  </si>
  <si>
    <t>Дата исполнения сделки (РЕПО: 1-я часть / 2-я часть)</t>
  </si>
  <si>
    <t>Дата прекращения исполнения (1-й или 2-й расчетный день после даты исполнения)</t>
  </si>
  <si>
    <t>Клиринг (многосторонний (мн) или простой (пр))</t>
  </si>
  <si>
    <t>Yn (1)</t>
  </si>
  <si>
    <t xml:space="preserve"> + / + (для Адресного РЕПО с ЦК)</t>
  </si>
  <si>
    <t xml:space="preserve"> - / + (для Адресного РЕПО с ЦК)</t>
  </si>
  <si>
    <t xml:space="preserve"> 2 / 2 (Кроме РЕПО с Банком России)</t>
  </si>
  <si>
    <t>Тип рынка</t>
  </si>
  <si>
    <t>Режим торгов</t>
  </si>
  <si>
    <t>Период</t>
  </si>
  <si>
    <t>Виды заявок</t>
  </si>
  <si>
    <t>Режим основных торгов Т+</t>
  </si>
  <si>
    <t>лимитные заявки</t>
  </si>
  <si>
    <t>лимитные заявки (АЗ)(1)</t>
  </si>
  <si>
    <t>рыночные заявки (АЗ)(1)</t>
  </si>
  <si>
    <t>торговый период</t>
  </si>
  <si>
    <t>рыночные заявки</t>
  </si>
  <si>
    <t>Режим основных торгов Т+ (для акций и ДР на акции)</t>
  </si>
  <si>
    <t>айсберг заявки</t>
  </si>
  <si>
    <t>аукцион закрытия</t>
  </si>
  <si>
    <t>Режим торгов "Неполные лоты"</t>
  </si>
  <si>
    <t>Режим "РПС с ЦК"</t>
  </si>
  <si>
    <t>адресные заявки РПС</t>
  </si>
  <si>
    <t>Рынок РЕПО c ЦК</t>
  </si>
  <si>
    <t>Режим торгов "РЕПО с ЦК – Безадресные заявки"</t>
  </si>
  <si>
    <t>лимитные заявки РЕПО (ЦК)</t>
  </si>
  <si>
    <t>рыночные заявки РЕПО (ЦК)</t>
  </si>
  <si>
    <t>Режим торгов "РЕПО с ЦК – Адресные заявки"</t>
  </si>
  <si>
    <t>адресные заявки РЕПО (ЦК)</t>
  </si>
  <si>
    <t>Основной рынок (Т0)</t>
  </si>
  <si>
    <t>Режим переговорных сделок (РПС)</t>
  </si>
  <si>
    <t>Рынок РЕПО</t>
  </si>
  <si>
    <t>Режим торгов "РЕПО с акциями"</t>
  </si>
  <si>
    <t>адресные заявки РЕПО</t>
  </si>
  <si>
    <t>Режим торгов "РЕПО с акциями (в ин. валюте)"</t>
  </si>
  <si>
    <t>Режим торгов "РЕПО с облигациями"</t>
  </si>
  <si>
    <t>Режим торгов "РЕПО с облигациями (в ин. валюте)"</t>
  </si>
  <si>
    <t>Рынок РЕПО с Банком России</t>
  </si>
  <si>
    <t>Режим торгов "РЕПО с Банком России: Аукцион РЕПО"</t>
  </si>
  <si>
    <t>Режим торгов "РЕПО с Банком России: фикс.ставка"</t>
  </si>
  <si>
    <t>Рынок ценных бумаг - Д</t>
  </si>
  <si>
    <t>Режим торгов "Облигации Д – Режим основных торгов"</t>
  </si>
  <si>
    <t>Режим торгов "Облигации Д – РПС"</t>
  </si>
  <si>
    <t>Рынок "Исполнение обязательств по срочным контрактам"</t>
  </si>
  <si>
    <t>Режим торгов "Исполнение обязательств по срочным контрактам" (в случае возникновения обязательств по поставке по фьючерсам на Акции)</t>
  </si>
  <si>
    <t>заявки ИСК</t>
  </si>
  <si>
    <t>Режим торгов "Исполнение обязательств по срочным контрактам" (в случае возникновения обязательств по поставке по фьючерсам)</t>
  </si>
  <si>
    <t>Рынок "Размещений и выкупов"</t>
  </si>
  <si>
    <t>Режим торгов "Размещение: Адресные заявки"</t>
  </si>
  <si>
    <t>адресные заявки на заключение сделок в Режиме торгов «Размещение: Адресные заявки»</t>
  </si>
  <si>
    <t>Режим торгов "Выкуп: Адресные заявки"</t>
  </si>
  <si>
    <t>адресные заявки на заключение сделок в Режиме торгов «Выкуп: Адресные заявки»</t>
  </si>
  <si>
    <t>заявки по цене аукциона закрытия - лимитные или рыночные,  подаются в фазе торгов по цене аукциона закрытия</t>
  </si>
  <si>
    <t>По остатку</t>
  </si>
  <si>
    <t>Поставить в очередь (DAY)</t>
  </si>
  <si>
    <t>Снять остаток (IOC)</t>
  </si>
  <si>
    <t>Полностью или отклонить (FOK)</t>
  </si>
  <si>
    <t>рыночные заявки -  с указанием количества ценных бумаг и/или рыночные заявки с указанием объема денежных средств, предназначенных для покупки ценных бумаг</t>
  </si>
  <si>
    <t>Адресность заявок</t>
  </si>
  <si>
    <t>Анонимность заявок</t>
  </si>
  <si>
    <t>Инфо о заключенной сделке доступна др. участникам торгов</t>
  </si>
  <si>
    <t>Инфо о поданной заявке доступна др. участникам торгов</t>
  </si>
  <si>
    <t>Безадресные</t>
  </si>
  <si>
    <t>Адресные</t>
  </si>
  <si>
    <t>Анонимные</t>
  </si>
  <si>
    <t>Неанонимные</t>
  </si>
  <si>
    <t>Исполнение по разным ценам</t>
  </si>
  <si>
    <t>Исполнение по одной цене</t>
  </si>
  <si>
    <t>Z02</t>
  </si>
  <si>
    <t>Начало</t>
  </si>
  <si>
    <t>Окончание</t>
  </si>
  <si>
    <t>Код расчетов</t>
  </si>
  <si>
    <t>Классификатор рынка</t>
  </si>
  <si>
    <t>Классификатор борда</t>
  </si>
  <si>
    <t>RUB</t>
  </si>
  <si>
    <t>FNDT</t>
  </si>
  <si>
    <t>TQBR</t>
  </si>
  <si>
    <t>TQIF</t>
  </si>
  <si>
    <t>TQTF</t>
  </si>
  <si>
    <t>TQOB</t>
  </si>
  <si>
    <t>SMAL</t>
  </si>
  <si>
    <t>RPST</t>
  </si>
  <si>
    <t>PTEQ</t>
  </si>
  <si>
    <t>PTIF</t>
  </si>
  <si>
    <t>PTTF</t>
  </si>
  <si>
    <t>PTOB</t>
  </si>
  <si>
    <t>Y0/Y1</t>
  </si>
  <si>
    <t>REPT</t>
  </si>
  <si>
    <t>EQRP</t>
  </si>
  <si>
    <t>Режим торгов «РЕПО с ЦК – Безадресные заявки»</t>
  </si>
  <si>
    <t>PSRP</t>
  </si>
  <si>
    <t>Режим торгов «РЕПО с ЦК – Адресные заявки»</t>
  </si>
  <si>
    <t>RFND</t>
  </si>
  <si>
    <t>TECH</t>
  </si>
  <si>
    <t>TADM</t>
  </si>
  <si>
    <t>Режим торгов «Исполнение обязательств по сделкам Т+: РЕПО» (Только для переноса ЦК неисполненных обязательств участников торгов)</t>
  </si>
  <si>
    <t>Y0, Y1</t>
  </si>
  <si>
    <t>NADM</t>
  </si>
  <si>
    <t>Режим «Исполнение обязательств по сделкам Т+: РПС» (Только для переноса ЦК неисполненных обязательств участников торгов)</t>
  </si>
  <si>
    <t>TRAN</t>
  </si>
  <si>
    <t>Переводы</t>
  </si>
  <si>
    <t>FOND</t>
  </si>
  <si>
    <t>USD</t>
  </si>
  <si>
    <t>EUR</t>
  </si>
  <si>
    <t>RPS</t>
  </si>
  <si>
    <t>PSEQ</t>
  </si>
  <si>
    <t>PSIF</t>
  </si>
  <si>
    <t>PSTF</t>
  </si>
  <si>
    <t>PSOB</t>
  </si>
  <si>
    <t>T0, B0-B30</t>
  </si>
  <si>
    <t>PSEU</t>
  </si>
  <si>
    <t>PSEO</t>
  </si>
  <si>
    <t>Rb, S0, S1, S2</t>
  </si>
  <si>
    <t>RPMO</t>
  </si>
  <si>
    <t>RPEU</t>
  </si>
  <si>
    <t>RPEO</t>
  </si>
  <si>
    <t>FBCB</t>
  </si>
  <si>
    <t>Режим торгов «РЕПО с Банком России: Аукцион РЕПО»</t>
  </si>
  <si>
    <t>FBFX</t>
  </si>
  <si>
    <t>Режим торгов «РЕПО с Банком России: фикс.ставка»</t>
  </si>
  <si>
    <t>PSDB</t>
  </si>
  <si>
    <t>SPEQ</t>
  </si>
  <si>
    <t>PSAU</t>
  </si>
  <si>
    <t>Режим торгов «Размещение: Адресные заявки»</t>
  </si>
  <si>
    <t>PAUS</t>
  </si>
  <si>
    <t>PAEU</t>
  </si>
  <si>
    <t>AUCT</t>
  </si>
  <si>
    <t>Режим торгов «Размещение: Аукцион»</t>
  </si>
  <si>
    <t>PSBB</t>
  </si>
  <si>
    <t>Режим торгов «Выкуп: Адресные заявки»</t>
  </si>
  <si>
    <t>AUBB</t>
  </si>
  <si>
    <t>Режим торгов «Выкуп: Аукцион»</t>
  </si>
  <si>
    <t>Time in Force</t>
  </si>
  <si>
    <t>DAY</t>
  </si>
  <si>
    <t>IOC</t>
  </si>
  <si>
    <t>FOK</t>
  </si>
  <si>
    <t>NO</t>
  </si>
  <si>
    <t>лимитные заявки (LMT)</t>
  </si>
  <si>
    <t>рыночные заявки (MKT)</t>
  </si>
  <si>
    <t>Айсберг (Iceberg)</t>
  </si>
  <si>
    <t>Режим основных торгов Т+ (для акций, ДР на акции, паев, облигаций), торговый период</t>
  </si>
  <si>
    <t>TiF definitions</t>
  </si>
  <si>
    <t>TiF</t>
  </si>
  <si>
    <t>TiF in Quik</t>
  </si>
  <si>
    <t>Definition</t>
  </si>
  <si>
    <t>Поставить в очередь/ Inseert to queue</t>
  </si>
  <si>
    <t>Deleted at the end of the day on which it was entered</t>
  </si>
  <si>
    <t>Снять остаток / Kill balance</t>
  </si>
  <si>
    <t>Executed on entry and any remaining unexecuted volume deleted.</t>
  </si>
  <si>
    <t>Немедленно или отклонить / Fill or Kill</t>
  </si>
  <si>
    <t>Executed in full on entry or immediately expired Injected at start of Opening Auction with any remaining volume deleted after uncrossing.</t>
  </si>
  <si>
    <t>По цене</t>
  </si>
  <si>
    <t>Дополнительный признак исполнения</t>
  </si>
  <si>
    <t>Столбец1</t>
  </si>
  <si>
    <t>Вид заявок</t>
  </si>
  <si>
    <t>лимитные заявки - заявки с указанием цены (доходности) и количества ценных бумаг</t>
  </si>
  <si>
    <t>Лимитные</t>
  </si>
  <si>
    <t>Рыночные</t>
  </si>
  <si>
    <t>Название заявок в Режиме торгов</t>
  </si>
  <si>
    <t>Лимитные/Рыночные</t>
  </si>
  <si>
    <t>заявки по цене АЗ</t>
  </si>
  <si>
    <t>Условия расчетов</t>
  </si>
  <si>
    <t>DVP</t>
  </si>
  <si>
    <t>(2) В части обязательств по уплате комиссионного и иных видов вознаграждения</t>
  </si>
  <si>
    <t>2 (кроме сделок размещения)</t>
  </si>
  <si>
    <t>после исполнения обязательств по сделке</t>
  </si>
  <si>
    <t>после ближайшего клиринга</t>
  </si>
  <si>
    <t>после ближайшего клиринга / после ближайшего клиринга</t>
  </si>
  <si>
    <t>после заключения сделки</t>
  </si>
  <si>
    <t>в теч. 10 минут после заключения сделки</t>
  </si>
  <si>
    <t>после исполнения обязательств по сделке / после исполнения обязательств по сделке</t>
  </si>
  <si>
    <t>после заключения сделки / после исполнения обязательств по сделке</t>
  </si>
  <si>
    <t>в теч. 10 минут после заключения сделки / после исполнения обязательств по сделке</t>
  </si>
  <si>
    <t>в теч. 10 минут после зачисления ценных бумаг на счет номинального держателя</t>
  </si>
  <si>
    <t xml:space="preserve"> - Вывод денежных средств продацом</t>
  </si>
  <si>
    <t xml:space="preserve"> - Вывод ценных бумаг покупателем</t>
  </si>
  <si>
    <t>Вывод ценных бумаг покупателем  (без введения отчета на досрочное исполнение)</t>
  </si>
  <si>
    <t>Возможность ввода отчета (простого, специального или срочного) на исполнение (только в день исполнения сделки (части сделки РЕПО))</t>
  </si>
  <si>
    <t>Возможность ввода отчета на отказ от исполнения сделки</t>
  </si>
  <si>
    <t>Вывод денежных средств продавцом (без введения отчета на досрочное исполнение)</t>
  </si>
  <si>
    <t>FBCU</t>
  </si>
  <si>
    <t>FBCE</t>
  </si>
  <si>
    <t>TQBD</t>
  </si>
  <si>
    <t>TQTD</t>
  </si>
  <si>
    <t>TQOD</t>
  </si>
  <si>
    <t>PTSD</t>
  </si>
  <si>
    <t>PTTD</t>
  </si>
  <si>
    <t>PTOD</t>
  </si>
  <si>
    <t>Y1</t>
  </si>
  <si>
    <t>PSSD</t>
  </si>
  <si>
    <t>PSTD</t>
  </si>
  <si>
    <t>PSGO</t>
  </si>
  <si>
    <t>PSYO</t>
  </si>
  <si>
    <t>CNY</t>
  </si>
  <si>
    <t>PAGB</t>
  </si>
  <si>
    <t>PACY</t>
  </si>
  <si>
    <t>EQRD</t>
  </si>
  <si>
    <t>EQRE</t>
  </si>
  <si>
    <t>EQWP</t>
  </si>
  <si>
    <t>PSRD</t>
  </si>
  <si>
    <t>PSRE</t>
  </si>
  <si>
    <t>SADM</t>
  </si>
  <si>
    <t>Основной рынок Т+</t>
  </si>
  <si>
    <t>аукцион открытия</t>
  </si>
  <si>
    <t>нет / нет</t>
  </si>
  <si>
    <t>100 / нет</t>
  </si>
  <si>
    <t>Y0/Y1W</t>
  </si>
  <si>
    <t>RFNU</t>
  </si>
  <si>
    <t>RFNE</t>
  </si>
  <si>
    <t>Исполнение обязательств по сделкам Т+: СВОП (Только для переноса ЦК неисполненных обязательств участников торгов)</t>
  </si>
  <si>
    <t>EQWD</t>
  </si>
  <si>
    <t>EQWE</t>
  </si>
  <si>
    <t>Режим торгов «Исполнение обязательств по срочным контрактам» (в случае возникновения обязательств по поставке по фьючерсам на акции)</t>
  </si>
  <si>
    <t>Режим торгов «Исполнение обязательств по срочным контрактам» (в случае возникновения обязательств по поставке по фьючерсам на облигации)</t>
  </si>
  <si>
    <t>SPOB</t>
  </si>
  <si>
    <t>Акции и ДР/ Shares and DRs</t>
  </si>
  <si>
    <t>Облигации/ Bonds</t>
  </si>
  <si>
    <t>ETC</t>
  </si>
  <si>
    <t>TQTC</t>
  </si>
  <si>
    <t>EQTC</t>
  </si>
  <si>
    <t>PTTC</t>
  </si>
  <si>
    <t>PSTC</t>
  </si>
  <si>
    <t>IRK2</t>
  </si>
  <si>
    <t>RPGO</t>
  </si>
  <si>
    <t>Т+ Акции и ДР</t>
  </si>
  <si>
    <t>Т+ Паи</t>
  </si>
  <si>
    <t>Т+ ETF</t>
  </si>
  <si>
    <t>Т+ ETC</t>
  </si>
  <si>
    <t>Т+ ETF (расч. в USD)</t>
  </si>
  <si>
    <t>Т+ Облигации (расч.в USD)</t>
  </si>
  <si>
    <t>Т+ Облигации</t>
  </si>
  <si>
    <t>Т+ Неполные лоты</t>
  </si>
  <si>
    <t>Крупные пакеты - Акции</t>
  </si>
  <si>
    <t>Выкуп: Аукцион</t>
  </si>
  <si>
    <t>Аукцион</t>
  </si>
  <si>
    <t>РПС с ЦК: Акции и ДР</t>
  </si>
  <si>
    <t>РПС с ЦК: Паи</t>
  </si>
  <si>
    <t>РПС с ЦК: ETF</t>
  </si>
  <si>
    <t>РПС с ЦК: Облигации</t>
  </si>
  <si>
    <t>РПС с ЦК:ETC</t>
  </si>
  <si>
    <t>РПС с ЦК: ETF (расч. в USD)</t>
  </si>
  <si>
    <t>РПС с ЦК: Облигации (расч. в USD)</t>
  </si>
  <si>
    <t>Поставка по СК (акции)</t>
  </si>
  <si>
    <t>Поставка по СК (облигации)</t>
  </si>
  <si>
    <t>РПС : Акции</t>
  </si>
  <si>
    <t>РПС: Паи</t>
  </si>
  <si>
    <t>РПС: ETF</t>
  </si>
  <si>
    <t>РПС : Облигации</t>
  </si>
  <si>
    <t>РПС: ETC</t>
  </si>
  <si>
    <t>Облигации Д - РПС</t>
  </si>
  <si>
    <t>РПС: ETF (расч. в USD)</t>
  </si>
  <si>
    <t>РПС:Облигации (расч.в USD)</t>
  </si>
  <si>
    <t>РПС:Облигации (расч.в EUR)</t>
  </si>
  <si>
    <t>РПС:Облигации (расч.в GBP)</t>
  </si>
  <si>
    <t>РПС:Облигации (расч.в CNY)</t>
  </si>
  <si>
    <t>ИРК2-РПС</t>
  </si>
  <si>
    <t>Размещение:Адресные заявки EUR</t>
  </si>
  <si>
    <t>Размещение:Адресные заявки USD</t>
  </si>
  <si>
    <t>Размещение:Адресные заявки GBP</t>
  </si>
  <si>
    <t>Размещение:Адресные заявки CNY</t>
  </si>
  <si>
    <t>Размещение: Адресные заявки</t>
  </si>
  <si>
    <t>Выкуп: Адресные заявки</t>
  </si>
  <si>
    <t>РЕПО с ЦБ РФ: Аукцион РЕПО</t>
  </si>
  <si>
    <t>EUR РЕПО с ЦБ РФ: Аукцион РЕПО</t>
  </si>
  <si>
    <t>USD РЕПО с ЦБ РФ: Аукцион РЕПО</t>
  </si>
  <si>
    <t>РЕПО с ЦБ РФ: фикс.ставка</t>
  </si>
  <si>
    <t>РЕПО-M: Облигации</t>
  </si>
  <si>
    <t>РЕПО c облигациями(расч.в GBP)</t>
  </si>
  <si>
    <t>РЕПО с ЦК 1 день</t>
  </si>
  <si>
    <t>РЕПО с ЦК 1 день (расч. в USD)</t>
  </si>
  <si>
    <t>РЕПО с ЦК 1 день (расч. в EUR)</t>
  </si>
  <si>
    <t>РЕПО с ЦК 7 дн.</t>
  </si>
  <si>
    <t>РЕПО с ЦК 7 дн. (расч. в USD)</t>
  </si>
  <si>
    <t>РЕПО с ЦК 7 дн. (расч. в EUR)</t>
  </si>
  <si>
    <t>РЕПО с ЦК адресное</t>
  </si>
  <si>
    <t>РЕПО с ЦК адр. (расч. в USD)</t>
  </si>
  <si>
    <t>РЕПО с ЦК адр.(расч. в EUR)</t>
  </si>
  <si>
    <t>Возврат выплат</t>
  </si>
  <si>
    <t>Возврат выплат (USD)</t>
  </si>
  <si>
    <t xml:space="preserve">Возврат выплат (EUR)    </t>
  </si>
  <si>
    <t>Исполнение обяз. Т+: РПС</t>
  </si>
  <si>
    <t>Исполнение обяз. Т+: РЕПО</t>
  </si>
  <si>
    <t>Исполнение обяз. Т+: СВОП</t>
  </si>
  <si>
    <t>GCTR</t>
  </si>
  <si>
    <t>GCDP</t>
  </si>
  <si>
    <t>Рынок РЕПО c ЦК с КСУ</t>
  </si>
  <si>
    <t>PSGC</t>
  </si>
  <si>
    <t>GCTM</t>
  </si>
  <si>
    <t>Y0/Y3M</t>
  </si>
  <si>
    <t>GCSM</t>
  </si>
  <si>
    <t>Y0/Y2M</t>
  </si>
  <si>
    <t>GCOM</t>
  </si>
  <si>
    <t>Y0/Y1M</t>
  </si>
  <si>
    <t>GCSW</t>
  </si>
  <si>
    <t>Y0/Y2W</t>
  </si>
  <si>
    <t>GCOW</t>
  </si>
  <si>
    <t>GCRP</t>
  </si>
  <si>
    <t>КСУ</t>
  </si>
  <si>
    <t>Язык/Language</t>
  </si>
  <si>
    <t>T+: ETF</t>
  </si>
  <si>
    <t>T+: ETF USD</t>
  </si>
  <si>
    <t>T+: ETC</t>
  </si>
  <si>
    <t>T+ Bonds USD</t>
  </si>
  <si>
    <t>T+: investment funds</t>
  </si>
  <si>
    <t>T+: stocks, DRs</t>
  </si>
  <si>
    <t>TECH REPO with CCP Negdeal</t>
  </si>
  <si>
    <t>Delivery for FC (bonds)</t>
  </si>
  <si>
    <t>Delivery for FC (shares)</t>
  </si>
  <si>
    <t>T+: Odd lot trading</t>
  </si>
  <si>
    <t>TECH SWAP</t>
  </si>
  <si>
    <t>РЕПО внебиржевое: аукцион</t>
  </si>
  <si>
    <t>RPNG</t>
  </si>
  <si>
    <t>REPO with bonds</t>
  </si>
  <si>
    <t>REPO with bonds (GBP settle)</t>
  </si>
  <si>
    <t>РЕПО внебиржевое: фикс.ставка</t>
  </si>
  <si>
    <t>RPFG</t>
  </si>
  <si>
    <t>Refund payments (USD)</t>
  </si>
  <si>
    <t>Refund payments (EUR)</t>
  </si>
  <si>
    <t>Refund payments</t>
  </si>
  <si>
    <t>NDM with CCP: ETF</t>
  </si>
  <si>
    <t>NDM with CCP: ETF USD</t>
  </si>
  <si>
    <t>NDM with CCP: ETC</t>
  </si>
  <si>
    <t>Neg. deals with CCP: Bonds USD</t>
  </si>
  <si>
    <t>NDM with CCP: bonds</t>
  </si>
  <si>
    <t>NDM with CCP: investment funds</t>
  </si>
  <si>
    <t>NDM with CCP: stocks, DRs</t>
  </si>
  <si>
    <t>Neg. deals: bonds CNY</t>
  </si>
  <si>
    <t>Neg. deals: ETF</t>
  </si>
  <si>
    <t>Neg. deals: ETF USD</t>
  </si>
  <si>
    <t>Neg. deals: ETC</t>
  </si>
  <si>
    <t>REPO with CCP Negdeal</t>
  </si>
  <si>
    <t>REPO with CCP Negdeal EUR</t>
  </si>
  <si>
    <t>REPO with CCP Negdeal USD</t>
  </si>
  <si>
    <t>Neg. deals: bonds</t>
  </si>
  <si>
    <t>Neg. deals: investment funds</t>
  </si>
  <si>
    <t>Neg. deals: bonds GBP</t>
  </si>
  <si>
    <t>РЕПО с ЦК с КСУ адресное</t>
  </si>
  <si>
    <t>Neg. deals: bonds USD</t>
  </si>
  <si>
    <t>Neg. deals: stocks</t>
  </si>
  <si>
    <t>Neg. deals: bonds EUR</t>
  </si>
  <si>
    <t>Neg. deals: D bonds</t>
  </si>
  <si>
    <t>Buy-back:Negotiated deals</t>
  </si>
  <si>
    <t>Auction:Negotiated deals</t>
  </si>
  <si>
    <t>Auction:Negotiated deals USD</t>
  </si>
  <si>
    <t>Auction:Negotiated deals GBP</t>
  </si>
  <si>
    <t>Auction:Negotiated deals EUR</t>
  </si>
  <si>
    <t>Auction:Negotiated deals CNY</t>
  </si>
  <si>
    <t>TECH trades with CCP Negdeal</t>
  </si>
  <si>
    <t>IRK2 - Neg.deals</t>
  </si>
  <si>
    <t>Indices</t>
  </si>
  <si>
    <t>Индексы</t>
  </si>
  <si>
    <t>INDT</t>
  </si>
  <si>
    <t>Автоматические переводы КСУ</t>
  </si>
  <si>
    <t>REPO fix versus CB</t>
  </si>
  <si>
    <t>USD REPO: with CB (auction)</t>
  </si>
  <si>
    <t>EUR REPO: with CB (auction)</t>
  </si>
  <si>
    <t>REPO CB</t>
  </si>
  <si>
    <t>REPO with CCP 7 days EUR</t>
  </si>
  <si>
    <t>REPO with CCP 7 days USD</t>
  </si>
  <si>
    <t>REPO with CCP 1 day</t>
  </si>
  <si>
    <t>REPO with CCP 1 day EUR</t>
  </si>
  <si>
    <t>REPO with CCP 1 day USD</t>
  </si>
  <si>
    <t>Dark Pool shares</t>
  </si>
  <si>
    <t>Money transfer</t>
  </si>
  <si>
    <t>НГЦБ-Перевод денег</t>
  </si>
  <si>
    <t>CASF</t>
  </si>
  <si>
    <t>English name</t>
  </si>
  <si>
    <t>Russian name</t>
  </si>
  <si>
    <t>LATNAME</t>
  </si>
  <si>
    <t>SHORTNAME</t>
  </si>
  <si>
    <t>ID</t>
  </si>
  <si>
    <t>Характеристика кодов расчетов</t>
  </si>
  <si>
    <t>RPEY</t>
  </si>
  <si>
    <t>Блокировка комиссии (2)</t>
  </si>
  <si>
    <t>заявки послеторгового периода - рыночные заявки в соответствии с Правила проведения торгов по ценным бумагам в ПАО Московская Биржа</t>
  </si>
  <si>
    <t>(1) Значение расчетного цикла устанавливается дополнительными условиями проведения торгов по ценным бумагам в ПАО Московская Биржа, утвержденные распоряжением Генерального директора ПАО Московская Биржа</t>
  </si>
  <si>
    <t>Y0/Y6M</t>
  </si>
  <si>
    <t>Y0/Y1Y</t>
  </si>
  <si>
    <t>GURP</t>
  </si>
  <si>
    <t>GUOW</t>
  </si>
  <si>
    <t>GUSW</t>
  </si>
  <si>
    <t>GUOM</t>
  </si>
  <si>
    <t>GUSM</t>
  </si>
  <si>
    <t>GUTM</t>
  </si>
  <si>
    <t>GUUM</t>
  </si>
  <si>
    <t>GUOY</t>
  </si>
  <si>
    <t>PUGC</t>
  </si>
  <si>
    <t>РЕПО с ЦК с КСУ адресное (расч. в USD)</t>
  </si>
  <si>
    <t>GCUM</t>
  </si>
  <si>
    <t>GCOY</t>
  </si>
  <si>
    <t>REPO with CCP 7 days</t>
  </si>
  <si>
    <t>PSBU</t>
  </si>
  <si>
    <t>PSBE</t>
  </si>
  <si>
    <t>Выкуп: Адресные заявки USD</t>
  </si>
  <si>
    <t>Выкуп: Адресные заявки EUR</t>
  </si>
  <si>
    <t>Buy-back:Negotiated deals USD</t>
  </si>
  <si>
    <t>Buy-back:Negotiated deals EUR</t>
  </si>
  <si>
    <t>PEGC</t>
  </si>
  <si>
    <t>РЕПО с ЦК с КСУ адресн. (EUR)</t>
  </si>
  <si>
    <t>GERP</t>
  </si>
  <si>
    <t>GEOW</t>
  </si>
  <si>
    <t>GESW</t>
  </si>
  <si>
    <t>GEOM</t>
  </si>
  <si>
    <t>GESM</t>
  </si>
  <si>
    <t>GETM</t>
  </si>
  <si>
    <t>GEUM</t>
  </si>
  <si>
    <t>GEOY</t>
  </si>
  <si>
    <t>Market ID</t>
  </si>
  <si>
    <t>Фондовый рынок T+</t>
  </si>
  <si>
    <t>Equity &amp; Bond Market T+ (Order-driven market with T+ settlement)</t>
  </si>
  <si>
    <t>Фондовый рынок</t>
  </si>
  <si>
    <t>Equity &amp; Bond Market (Order-driven market with T0 settlement)</t>
  </si>
  <si>
    <t>РЕПО с ЦК</t>
  </si>
  <si>
    <t>REPO with CCP</t>
  </si>
  <si>
    <t>Технологические режимы</t>
  </si>
  <si>
    <t>Technical boards</t>
  </si>
  <si>
    <t>Рынок РПС и РЕПО</t>
  </si>
  <si>
    <t>Negotiated deals and REPO (Quote-driven market)</t>
  </si>
  <si>
    <t>РПС с ЦК</t>
  </si>
  <si>
    <t>Negotiated deals with CCP (quote-driven market)</t>
  </si>
  <si>
    <t>РЕПО с ЦК: КСУ (клиринговые сертификаты участия)</t>
  </si>
  <si>
    <t>РЕПО внебиржевое</t>
  </si>
  <si>
    <t>OТС REPO with Central Bank</t>
  </si>
  <si>
    <t>OTC REPO: fixed rate</t>
  </si>
  <si>
    <t>OTC REPO: auction</t>
  </si>
  <si>
    <t>LIQB</t>
  </si>
  <si>
    <t>Tech trades with CCP</t>
  </si>
  <si>
    <t>Y0</t>
  </si>
  <si>
    <t>Transfers</t>
  </si>
  <si>
    <t>LIQO</t>
  </si>
  <si>
    <t>Урегулирование с ЦК внебирж.</t>
  </si>
  <si>
    <t>Урегулирование с ЦК орг. торги</t>
  </si>
  <si>
    <t>Tech trades with CCP otc</t>
  </si>
  <si>
    <t>БПИФ/ETF</t>
  </si>
  <si>
    <t>Паи (ОПИФ, ИПИФ, ЗПИФ, ИСУ)/ Mutual Funds</t>
  </si>
  <si>
    <t xml:space="preserve">Buy-back Board </t>
  </si>
  <si>
    <t>Primary Distribution Board</t>
  </si>
  <si>
    <t>Режим торгов "Размещение: Аукцион"</t>
  </si>
  <si>
    <t>Режим торгов "Выкуп: Аукцион"</t>
  </si>
  <si>
    <t>лимитные заявки/рыночные заявки</t>
  </si>
  <si>
    <t>TQBE</t>
  </si>
  <si>
    <t>Т+ Акции и ДР (расч. в EUR)</t>
  </si>
  <si>
    <t>T+: Shares and DRs EUR</t>
  </si>
  <si>
    <t>PTSE</t>
  </si>
  <si>
    <t>РПС с ЦК: Акции и ДР (расч. в EUR)</t>
  </si>
  <si>
    <t>Neg.deals CCP: Shares,DRs EUR</t>
  </si>
  <si>
    <t>PSSE</t>
  </si>
  <si>
    <t>РПС: Акции и ДР (расч. в EUR)</t>
  </si>
  <si>
    <t>Neg. deals: Shares and DRs EUR</t>
  </si>
  <si>
    <t>TQTE</t>
  </si>
  <si>
    <t>Т+ ETF (расч. в EUR)</t>
  </si>
  <si>
    <t>T+: ETF EUR</t>
  </si>
  <si>
    <t>PTTE</t>
  </si>
  <si>
    <t>РПС с ЦК: ETF (расч. в EUR)</t>
  </si>
  <si>
    <t>NDM with CCP: ETF EUR</t>
  </si>
  <si>
    <t>PSTE</t>
  </si>
  <si>
    <t>РПС: ETF (расч. в EUR)</t>
  </si>
  <si>
    <t>Neg. deals: ETF EUR</t>
  </si>
  <si>
    <t>LIQR</t>
  </si>
  <si>
    <t>РЕПО с ЦК: Урегулирование</t>
  </si>
  <si>
    <t>Settl.unfulfil.oblig.CCP-REPO</t>
  </si>
  <si>
    <t>Y0, Y1, Y2</t>
  </si>
  <si>
    <t>T0/Y1</t>
  </si>
  <si>
    <t>FKRP</t>
  </si>
  <si>
    <t>FKOW</t>
  </si>
  <si>
    <t>FKSW</t>
  </si>
  <si>
    <t>FKOM</t>
  </si>
  <si>
    <t>FKSM</t>
  </si>
  <si>
    <t>FKTM</t>
  </si>
  <si>
    <t>FKUM</t>
  </si>
  <si>
    <t>FKOY</t>
  </si>
  <si>
    <t>ADEP</t>
  </si>
  <si>
    <t>GCNM</t>
  </si>
  <si>
    <t>EQMP</t>
  </si>
  <si>
    <t>EQMD</t>
  </si>
  <si>
    <t>EQME</t>
  </si>
  <si>
    <t>EQTP</t>
  </si>
  <si>
    <t>ETQD</t>
  </si>
  <si>
    <t>EQTE</t>
  </si>
  <si>
    <t>PSRY</t>
  </si>
  <si>
    <t>РЕПО с ЦК адр. (расч. в CNY)</t>
  </si>
  <si>
    <t>REPO with CCP Negdeal CNY</t>
  </si>
  <si>
    <t>REPO with CCP 3m. EUR</t>
  </si>
  <si>
    <t>РЕПО с ЦК 3 мес. (расч. в EUR)</t>
  </si>
  <si>
    <t>РЕПО с ЦК 3 мес. (расч. в USD)</t>
  </si>
  <si>
    <t>REPO with CCP 3m. USD</t>
  </si>
  <si>
    <t>РЕПО с ЦК 1 мес.</t>
  </si>
  <si>
    <t>REPO with CCP 1m.</t>
  </si>
  <si>
    <t>РЕПО с ЦК 1 мес. (расч. в USD)</t>
  </si>
  <si>
    <t>REPO with CCP 1m. USD</t>
  </si>
  <si>
    <t>РЕПО с ЦК 1 мес. (расч. в EUR)</t>
  </si>
  <si>
    <t>REPO with CCP 1m. EUR</t>
  </si>
  <si>
    <t>РЕПО с ЦК 3 мес.</t>
  </si>
  <si>
    <t>REPO with CCP 3m.</t>
  </si>
  <si>
    <t>Аукцион с ЦК с КСУ 1 день</t>
  </si>
  <si>
    <t>Аукцион с ЦК с КСУ 7 дней</t>
  </si>
  <si>
    <t>Аукцион с ЦК с КСУ 14 дней</t>
  </si>
  <si>
    <t>Аукцион с ЦК с КСУ 1 месяц</t>
  </si>
  <si>
    <t>Аукцион с ЦК с КСУ 2 месяца</t>
  </si>
  <si>
    <t>Аукцион с ЦК с КСУ 3 месяца</t>
  </si>
  <si>
    <t>Аукцион с ЦК с КСУ 6 месяцев</t>
  </si>
  <si>
    <t>Аукцион с ЦК с КСУ 1 год</t>
  </si>
  <si>
    <t>Депозиты с ЦК аукцион закл. (для участников рынка депозитов с ЦК)</t>
  </si>
  <si>
    <t>Deposits CCP auction settled</t>
  </si>
  <si>
    <t>GENM</t>
  </si>
  <si>
    <t>TQCB</t>
  </si>
  <si>
    <t>T+ Bonds</t>
  </si>
  <si>
    <t>T+ Government bonds</t>
  </si>
  <si>
    <t>Т+ Гособлигации</t>
  </si>
  <si>
    <t>Контроль обеспечения при подаче (активации) заявки</t>
  </si>
  <si>
    <t>АРХИВ</t>
  </si>
  <si>
    <t>Ввод простого или специального отчета на исполнение:</t>
  </si>
  <si>
    <t>Ввод срочного отчета на исполнение:</t>
  </si>
  <si>
    <t>не используется с 04.03.2019</t>
  </si>
  <si>
    <t>100%
(опционально частичное предв. обеспечение при размещении/продаже пакета/выкупе в соотв. с их условиями)</t>
  </si>
  <si>
    <t>100%
(опционально частичное предв. обеспечение при размещении в соотв. с его условиями)</t>
  </si>
  <si>
    <t>TQOY</t>
  </si>
  <si>
    <t>Т+ Облигации (расч.в CNY)</t>
  </si>
  <si>
    <t>T+: Bonds CNY</t>
  </si>
  <si>
    <t>TQOE</t>
  </si>
  <si>
    <t>Т+ Облигации (расч.в EUR)</t>
  </si>
  <si>
    <t>PTOE</t>
  </si>
  <si>
    <t>РПС с ЦК: Облигации (расч.EUR)</t>
  </si>
  <si>
    <t>T+ Bonds EUR</t>
  </si>
  <si>
    <t>Neg. deals with CCP: Bonds EUR</t>
  </si>
  <si>
    <t>TQRD</t>
  </si>
  <si>
    <t>Т+ Облигации Д</t>
  </si>
  <si>
    <t>TQUD</t>
  </si>
  <si>
    <t>Т+ Облигации Д (расч. в USD)</t>
  </si>
  <si>
    <t>TQED</t>
  </si>
  <si>
    <t>Т+ Облигации Д (расч. в EUR)</t>
  </si>
  <si>
    <t>PTDB</t>
  </si>
  <si>
    <t>РПС с ЦК: Д Облигации</t>
  </si>
  <si>
    <t>PTED</t>
  </si>
  <si>
    <t>РПС с ЦК: Д Облигации (расч.EUR)</t>
  </si>
  <si>
    <t>PTUD</t>
  </si>
  <si>
    <t>РПС с ЦК: Д Облигации (расч.USD)</t>
  </si>
  <si>
    <t>PSED</t>
  </si>
  <si>
    <t>Облигации Д – РПС (расч.в EUR)</t>
  </si>
  <si>
    <t>PSUD</t>
  </si>
  <si>
    <t>Облигации Д - РПС (расч.в USD)</t>
  </si>
  <si>
    <t>Т+ D bonds</t>
  </si>
  <si>
    <t>Т+ D bonds USD</t>
  </si>
  <si>
    <t>Neg. deals: D bonds EUR</t>
  </si>
  <si>
    <t>Neg. deals: D bonds USD</t>
  </si>
  <si>
    <t>PACT</t>
  </si>
  <si>
    <t>Виды заявок по режимам торгов, используемых в секции Фондовый рынок и рынок РЕПО</t>
  </si>
  <si>
    <t>Аукцион: адресные заявки</t>
  </si>
  <si>
    <t>Auction: negotiated orders</t>
  </si>
  <si>
    <t>TQDP</t>
  </si>
  <si>
    <t>FFCB</t>
  </si>
  <si>
    <t>РЕПО с ЦБ РФ: Аукцион плав. ставки</t>
  </si>
  <si>
    <t>REPO: with CB fl.rate (auction)</t>
  </si>
  <si>
    <t>Режим торгов «Аукцион РЕПО с Банком России: плавающая ставка»</t>
  </si>
  <si>
    <t>айсберг заявки РЕПО (ЦК)</t>
  </si>
  <si>
    <t>Режим торгов "Аукцион РЕПО с Банком России: плавающая ставка"</t>
  </si>
  <si>
    <t xml:space="preserve">Т+ D bonds USD </t>
  </si>
  <si>
    <t>FQBR</t>
  </si>
  <si>
    <t>Т+ Ин.Акции и ДР</t>
  </si>
  <si>
    <t>T+: FRGN stocks, DRs</t>
  </si>
  <si>
    <t>FTEQ</t>
  </si>
  <si>
    <t>РПС: Ин.Акции</t>
  </si>
  <si>
    <t>Neg. deals: FRGN stocks</t>
  </si>
  <si>
    <t>FSEQ</t>
  </si>
  <si>
    <t>РПС с ЦК: Ин.Акции и ДР</t>
  </si>
  <si>
    <t>NDM with CCP: FRGN stocks, DRs</t>
  </si>
  <si>
    <t>(1) Исполняются в аукционе закрытия, не допускается подача в рамках дополнительной сессии, не допускается подача в бордах "Ин.Акции"</t>
  </si>
  <si>
    <t>TQFD</t>
  </si>
  <si>
    <t>Т+ ПАИ (расч. в USD)</t>
  </si>
  <si>
    <t>T+: Inv. funds USD</t>
  </si>
  <si>
    <t>PTFD</t>
  </si>
  <si>
    <t>РПС с ЦК: Паи (расч. в USD)</t>
  </si>
  <si>
    <t>NDM with CCP: Inv. funds USD</t>
  </si>
  <si>
    <t>PSFD</t>
  </si>
  <si>
    <t>РПС: ПАИ (расч. в USD)</t>
  </si>
  <si>
    <t>Neg. deals: Inv. funds USD</t>
  </si>
  <si>
    <t>TQFE</t>
  </si>
  <si>
    <t>Т+ ПАИ (расч. в EUR)</t>
  </si>
  <si>
    <t>T+: Inv. funds EUR</t>
  </si>
  <si>
    <t>PTFE</t>
  </si>
  <si>
    <t>РПС с ЦК: Паи (расч. в EUR)</t>
  </si>
  <si>
    <t>NDM with CCP: Inv. funds EUR</t>
  </si>
  <si>
    <t>PSFE</t>
  </si>
  <si>
    <t>РПС: ПАИ (расч. в EUR)</t>
  </si>
  <si>
    <t>Neg. deals: Inv. funds EUR</t>
  </si>
  <si>
    <t>T0 / T1 - T92 - КСУ
T0 / T1 - T7 - ценные бумаги
(расчетные дни)</t>
  </si>
  <si>
    <t>Т0 - T2 / T1 - T365
(расчетные/календарные дни)</t>
  </si>
  <si>
    <t>T0 - T30
(календарные дни)</t>
  </si>
  <si>
    <t>T0 / T1-T365
(календарные дни)</t>
  </si>
  <si>
    <t>T0 / T1 - T365
(календарные дни)</t>
  </si>
  <si>
    <t>Т+ Ин.Акции и ДР (USD)</t>
  </si>
  <si>
    <t>T+: FRGN stocks, DRs USD</t>
  </si>
  <si>
    <t>РПС с ЦК: Ин.Акции и ДР (USD)</t>
  </si>
  <si>
    <t>NDM w/CCP: FRGN stck, DRs USD</t>
  </si>
  <si>
    <t>Neg. deals: FRGN stocks USD</t>
  </si>
  <si>
    <t>РПС: Ин.Акции (USD)</t>
  </si>
  <si>
    <t xml:space="preserve"> + (кроме режимов "Размещение" и "Выкуп")</t>
  </si>
  <si>
    <t>Y1(2)/Yn</t>
  </si>
  <si>
    <t>T1(2) / T2(3) - T92 - КСУ
T1(2) / T2(3) - T7 - ценные бумаги
(расчетные дни)</t>
  </si>
  <si>
    <t>`- / -
+ / - (адресн.)</t>
  </si>
  <si>
    <t xml:space="preserve">OCBR </t>
  </si>
  <si>
    <t>OCBU</t>
  </si>
  <si>
    <t>ОТС: Облигации с ЦК</t>
  </si>
  <si>
    <t>ОТС: Облигации с ЦК (USD)</t>
  </si>
  <si>
    <t>OTC Bonds with CCP</t>
  </si>
  <si>
    <t>OTC Bonds with CCP (USD)</t>
  </si>
  <si>
    <t>PTOY</t>
  </si>
  <si>
    <t>РПС с ЦК: Облигации (расч.CNY)</t>
  </si>
  <si>
    <t>Neg. deals with CCP: Bonds CNY</t>
  </si>
  <si>
    <t>TQYD</t>
  </si>
  <si>
    <t>Т+ Облигации Д (расч. в CNY)</t>
  </si>
  <si>
    <t>T+ D Bonds CNY</t>
  </si>
  <si>
    <t>CTOY</t>
  </si>
  <si>
    <t>РПС с ЦК Нерез: Облигации CNY</t>
  </si>
  <si>
    <t>NDM w/CCP non-res: bonds CNY</t>
  </si>
  <si>
    <t>EQRY</t>
  </si>
  <si>
    <t>РЕПО с ЦК 1 день (расч. в CNY)</t>
  </si>
  <si>
    <t>REPO with CCP 1 day CNY</t>
  </si>
  <si>
    <t>РЕПО-M в ин. валюте (EUR)</t>
  </si>
  <si>
    <t>REPO-M (EUR)</t>
  </si>
  <si>
    <t>РЕПО-M в ин. валюте (USD)</t>
  </si>
  <si>
    <t>REPO-M (USD)</t>
  </si>
  <si>
    <t>РЕПО-M в ин. валюте (CNY)</t>
  </si>
  <si>
    <t>REPO-M (CNY)</t>
  </si>
  <si>
    <t>OCBY</t>
  </si>
  <si>
    <t>ОТС: Облигации с ЦК (CNY)</t>
  </si>
  <si>
    <t>OTC Bonds with CCP (CNY)</t>
  </si>
  <si>
    <t>TQTY</t>
  </si>
  <si>
    <t>Т+ ПАИ (расч. в CNY)</t>
  </si>
  <si>
    <t>T+: Inv. funds CNY</t>
  </si>
  <si>
    <t>РПС с ЦК: Паи (расч. в CNY)</t>
  </si>
  <si>
    <t>NDM with CCP: Inv. funds CNY</t>
  </si>
  <si>
    <t>РПС: ПАИ (расч. в CNY)</t>
  </si>
  <si>
    <t>Neg. deals: Inv. funds CNY</t>
  </si>
  <si>
    <t>PTTY</t>
  </si>
  <si>
    <t>PSTY</t>
  </si>
  <si>
    <t>MTQR</t>
  </si>
  <si>
    <t>OTC: Акции T+</t>
  </si>
  <si>
    <t>OTC: Stocks T+</t>
  </si>
  <si>
    <t>MPTR</t>
  </si>
  <si>
    <t>OTC: РПС с ЦК Акции</t>
  </si>
  <si>
    <t>OTC: NDM with CCP Stocks</t>
  </si>
  <si>
    <t>Внебиржевой рынок акций с ЦК (Т+)</t>
  </si>
  <si>
    <t xml:space="preserve">Поставить в очередь или отклонить </t>
  </si>
  <si>
    <t>айсберг заявки(2)</t>
  </si>
  <si>
    <t xml:space="preserve">(2) С 10.04.2023 данный вид заявок недоступен, заявки будут доступны позже. </t>
  </si>
  <si>
    <t xml:space="preserve">OCAR </t>
  </si>
  <si>
    <t>OCAU</t>
  </si>
  <si>
    <t>OCAY</t>
  </si>
  <si>
    <t>ОТС: Облигации с ЦК адрес</t>
  </si>
  <si>
    <t>ОТС: Облигации с ЦК адрес(USD)</t>
  </si>
  <si>
    <t>ОТС: Облигации с ЦК адрес(CNY)</t>
  </si>
  <si>
    <t>OTC Bonds with CCP ndm</t>
  </si>
  <si>
    <t>OTC Bonds with CCP ndm (USD)</t>
  </si>
  <si>
    <t>OTC Bonds with CCP ndm (CNY)</t>
  </si>
  <si>
    <t>Внебиржевой рынок облигаций с ЦК (Т+)</t>
  </si>
  <si>
    <t>Режим торгов/борд</t>
  </si>
  <si>
    <t>Режим «Двусторонние сделки с ЦК» (ОТС: Облигации с ЦК, ОТС: Облигации с ЦК (USD), ОТС: Облигации с ЦК (CNY))</t>
  </si>
  <si>
    <t>Режим «Двусторонние сделки с ЦК» (ОТС: Облигации с ЦК адрес, ОТС: Облигации с ЦК адрес (USD), ОТС: Облигации с ЦК адрес (CNY))</t>
  </si>
  <si>
    <t>квота</t>
  </si>
  <si>
    <t>Основной рынок (Т0), Основной рынок Т+, Внебиржевой рынок облигаций с ЦК (Т+)</t>
  </si>
  <si>
    <t>T0 - T14
(расчетные дни)</t>
  </si>
  <si>
    <t>нет, только комиссия</t>
  </si>
  <si>
    <t>по итогам торгов,  либо в зависимости от отчета на исполнение: по итогам торгов или в ходе торгов</t>
  </si>
  <si>
    <t>в зависимости от отчета на исполнение: по итогам торгов или в ходе торгов</t>
  </si>
  <si>
    <t>По безадресным всегда по итогам торгов. По адресным по итогам торгов,  либо в зависимости от отчета на исполнение: по итогам торгов или в ходе торгов</t>
  </si>
  <si>
    <t>1 часть - по итогам торгов
2 часть - по итогам торгов,  либо в зависимости от отчета на исполнение: по итогам торгов или в ходе торгов</t>
  </si>
  <si>
    <t>Обе части:
по итогам торгов, либо в зависимости от отчета на исполнение: по итогам торгов или в ходе торгов</t>
  </si>
  <si>
    <t>Обе части:
в зависимости от отчета на исполнение: по итогам торгов или в ходе торгов</t>
  </si>
  <si>
    <t>1 часть - по итогам торгов
2 часть - в зависимости от отчета на исполнение: по итогам торгов или в ходе торгов</t>
  </si>
  <si>
    <t>1 часть - в ходе торгов
2 часть - в зависимости от отчета на исполнение: по итогам торгов или в ходе торгов</t>
  </si>
  <si>
    <t>блокировка в ЕЛ - при подаче заявки
списание - по итогам торгов</t>
  </si>
  <si>
    <t>после заключения сделки / с самого утра</t>
  </si>
  <si>
    <t>после ближайшего клиринга после исполнения сделки</t>
  </si>
  <si>
    <t>после ближайшего клиринга / после первого клиринга</t>
  </si>
  <si>
    <t>в теч. 10 минут после заключения сделки / после ближайшего клиринга</t>
  </si>
  <si>
    <t>после исполнения сделки отчетом на исполнение обоими контрагентами</t>
  </si>
  <si>
    <t>по обеим частям:
после исполнения сделки отчетом на исполнение обоими контрагентами</t>
  </si>
  <si>
    <t xml:space="preserve"> - / после исполнения сделки отчетом на исполнение обоими контрагентами</t>
  </si>
  <si>
    <t xml:space="preserve">после ближайшего клиринга после исполнения сделки обоими контрагентами срочным отчетом </t>
  </si>
  <si>
    <t xml:space="preserve">по обеим частям:
после ближайшего клиринга после исполнения сделки обоими контрагентами срочным отчетом </t>
  </si>
  <si>
    <t xml:space="preserve"> - / после ближайшего клиринга после исполнения сделки обоими контрагентами срочным отчетом </t>
  </si>
  <si>
    <t>по обеим частям:
после ближайшего клиринга после исполнения сделки обоими контрагентами срочным отчетом</t>
  </si>
  <si>
    <t>после исполнения сделки срочным отчетом на исполнение обоими контрагентами (в теч. 10 минут)</t>
  </si>
  <si>
    <t>по обеим частям:
после исполнения сделки срочным отчетом на исполнение обоими контрагентами (в теч. 10 минут)</t>
  </si>
  <si>
    <t> - / после исполнения сделки срочным отчетом на исполнение обоими контрагентами (в теч. 10 минут)</t>
  </si>
  <si>
    <t>MPAU</t>
  </si>
  <si>
    <t>MPBB</t>
  </si>
  <si>
    <t>OTC Выкуп: Адресный</t>
  </si>
  <si>
    <t>OTC Размещение: Адресный</t>
  </si>
  <si>
    <t>OTC Publ.Offer: Neg. deals</t>
  </si>
  <si>
    <t>OTC Buy-back: Neg. deals</t>
  </si>
  <si>
    <t>OCTR</t>
  </si>
  <si>
    <t>ОТС: Облигации Т+</t>
  </si>
  <si>
    <t>OTC Bonds Т+</t>
  </si>
  <si>
    <t>Режим: «Встречный аукцион с ЦК» (ОТС: Облигации Т+)</t>
  </si>
  <si>
    <t>Инфо о поданной заявке доступна др. участникам торгов (участникам клиринга для ОТС рынка)</t>
  </si>
  <si>
    <t>Инфо о заключенной сделке доступна др.участникам торгов (участникам клиринга для ОТС рынка)</t>
  </si>
  <si>
    <t>Режим «Встречный аукцион с ЦК»</t>
  </si>
  <si>
    <t>A</t>
  </si>
  <si>
    <t>B</t>
  </si>
  <si>
    <t>C</t>
  </si>
  <si>
    <t>D</t>
  </si>
  <si>
    <t>E</t>
  </si>
  <si>
    <t>F</t>
  </si>
  <si>
    <t>G</t>
  </si>
  <si>
    <t>I</t>
  </si>
  <si>
    <t>J</t>
  </si>
  <si>
    <t>O</t>
  </si>
  <si>
    <t>U</t>
  </si>
  <si>
    <t>A  </t>
  </si>
  <si>
    <t>Неверное значение НКД</t>
  </si>
  <si>
    <t>Нет информации по купону</t>
  </si>
  <si>
    <t>Неверное значение номинала</t>
  </si>
  <si>
    <t>Изменение купона</t>
  </si>
  <si>
    <t>N</t>
  </si>
  <si>
    <t>Нет информации по номиналу</t>
  </si>
  <si>
    <t>R  </t>
  </si>
  <si>
    <t>Только РЕПО</t>
  </si>
  <si>
    <t>S</t>
  </si>
  <si>
    <t>Прекращен расчет НКД</t>
  </si>
  <si>
    <t xml:space="preserve">Акции, не включенные в котировальные списки </t>
  </si>
  <si>
    <t xml:space="preserve">Инвестиционные паи закрытых паевых инвестиционных фондов, не предназначенных для квалифицированных инвесторов </t>
  </si>
  <si>
    <t xml:space="preserve">Иностранные акции, требующие проведения тестирования </t>
  </si>
  <si>
    <t xml:space="preserve">Информация недоступна / неизвестна </t>
  </si>
  <si>
    <t xml:space="preserve">Не попадает под тесты из Базового стандарта, недоступно не КИ не прошедшему тестирование </t>
  </si>
  <si>
    <t>Облигации иностранных эмитентов, исполнение обязательств по которым исполняются за счет юридического лица, созданного в соответствии с законодательством РФ, не имеющего кредитный рейтинг или кредитный рейтинг которого ниже установленного уровня</t>
  </si>
  <si>
    <t xml:space="preserve">Облигации иностранных эмитентов, удовлетворяющих требованию по уровню рейтинга обеспечивающего ЮЛ, но юрисдикция эмитента не соответствует требованиям 39-ФЗ </t>
  </si>
  <si>
    <t xml:space="preserve">Облигации российских эмитентов, которым не присвоен кредитный рейтинг либо кредитный рейтинг которых  ниже установленного уровня </t>
  </si>
  <si>
    <t xml:space="preserve">Облигации российских эмитентов, соответствующих требованию по уровню рейтинга, но выпущенные в юрисдикции, которая не соответствует требованиям 39-ФЗ </t>
  </si>
  <si>
    <t xml:space="preserve">Облигации со структурным доходом </t>
  </si>
  <si>
    <t>Облигации, запрещенные к приобретению с 01.10.2021 до 01.04.2025 для инвестора, успешно прошедшего тестирование по тесту 8 </t>
  </si>
  <si>
    <t xml:space="preserve">Облигации, конвертируемые в иные ценные бумаги </t>
  </si>
  <si>
    <t xml:space="preserve">Паи/акции ETF, не включенные в котировальные списки, но допущенные к организованным торгам при отсутствии договора организатора торгов с обязанным лицом </t>
  </si>
  <si>
    <t xml:space="preserve">Предназначено для КИ согласно 39-ФЗ или эмиссионным документам </t>
  </si>
  <si>
    <t xml:space="preserve">Сделки по приобретению паев иностранных ETF, требующие проведения тестирования </t>
  </si>
  <si>
    <t xml:space="preserve">Структурные облигации, не предназначенные для квалифицированных инвесторов </t>
  </si>
  <si>
    <t>Уровень листинга/ListLevel</t>
  </si>
  <si>
    <t>Повышенный инвестиционный риск/High risk</t>
  </si>
  <si>
    <t>Неточные параметры */Inaccurate parameters</t>
  </si>
  <si>
    <t>Маркировка неточных параметров */Remarks</t>
  </si>
  <si>
    <t>Сложный финансовый продукт/СomplexProduct</t>
  </si>
  <si>
    <t>Тип ценной бумаги/Type of security</t>
  </si>
  <si>
    <t>Атрибут/ID</t>
  </si>
  <si>
    <t>Описание/DESCRIPTION</t>
  </si>
  <si>
    <t>Бумага предназначена к покупке всеми (любыми) квал. Инвесторами /The securities is intended for purchase by all (any) qual. Investors</t>
  </si>
  <si>
    <t>Бумага предназначена к покупке любыми инвесторами /The securities is intended for purchase by any investors</t>
  </si>
  <si>
    <t xml:space="preserve">Бумага предназначена к покупке квал. инвесторами, являющимися юр. лицами/The securities is intended for the purchase of qual. investors who are legal entities. </t>
  </si>
  <si>
    <t>Юр.лица/Legal entity</t>
  </si>
  <si>
    <t>Да/Yes</t>
  </si>
  <si>
    <t>Нет/No</t>
  </si>
  <si>
    <t xml:space="preserve">Да/Yes </t>
  </si>
  <si>
    <t xml:space="preserve">Нет/No </t>
  </si>
  <si>
    <t>Название столбца в ТС/Column name in trading system</t>
  </si>
  <si>
    <t>Акция обыкновенная/ordinary shares</t>
  </si>
  <si>
    <t>Акция привилегированная/preference shares</t>
  </si>
  <si>
    <t>Государственные облигации/bonds</t>
  </si>
  <si>
    <t>Региональные облигации/bonds</t>
  </si>
  <si>
    <t>Облигации центральных банков/bonds</t>
  </si>
  <si>
    <t>Корпоративные облигации/bonds</t>
  </si>
  <si>
    <t>Облигации МФО/bonds</t>
  </si>
  <si>
    <t>Биржевые облигации/bonds</t>
  </si>
  <si>
    <t>Паи открытых ПИФов/mutual fund shares</t>
  </si>
  <si>
    <t>Паи интервальных ПИФов/mutual fund shares</t>
  </si>
  <si>
    <t>Паи закрытых ПИФов/mutual fund shares</t>
  </si>
  <si>
    <t>Пай биржевых ПИФов/mutual fund shares</t>
  </si>
  <si>
    <t>Муниципальные облигации/bonds</t>
  </si>
  <si>
    <t>Депозитарные расписки/depositary receipts</t>
  </si>
  <si>
    <t>Бумаги иностранных инвестиционных фондов (ETF)/foreign investment funds</t>
  </si>
  <si>
    <t>Ипотечный сертификат/mortgage certificate</t>
  </si>
  <si>
    <t>Корзина бумаг/basket of securities</t>
  </si>
  <si>
    <t>Клиринговые сертификаты участия/general collateral certificates</t>
  </si>
  <si>
    <t>ETC/exchange-traded commodity</t>
  </si>
  <si>
    <t>Корзина РЕПО/basket of REPO</t>
  </si>
  <si>
    <t>Маркировка инструментов в таблице «Финансовые инструменты» в торговой системе/Tagging instruments "financial instrument" in the trading system</t>
  </si>
  <si>
    <t>Бумага для квал. инвесторов/For qualifiend Investors</t>
  </si>
  <si>
    <t>PSBY</t>
  </si>
  <si>
    <t>Выкуп: Адресные заявки CNY</t>
  </si>
  <si>
    <t>Buy-back:Negotiated deals CNY</t>
  </si>
  <si>
    <t>GYRP</t>
  </si>
  <si>
    <t xml:space="preserve">DADM </t>
  </si>
  <si>
    <t>DADU</t>
  </si>
  <si>
    <t xml:space="preserve">DADE </t>
  </si>
  <si>
    <t>DADY</t>
  </si>
  <si>
    <t>CRER</t>
  </si>
  <si>
    <t>Кредиты RUB</t>
  </si>
  <si>
    <t>CREU</t>
  </si>
  <si>
    <t>Кредиты USD</t>
  </si>
  <si>
    <t>CREE</t>
  </si>
  <si>
    <t>Кредиты EUR</t>
  </si>
  <si>
    <t>CREY</t>
  </si>
  <si>
    <t>Кредиты CNY</t>
  </si>
  <si>
    <t>FFFX</t>
  </si>
  <si>
    <t>РЕПО с ЦБ РФ: плав.ставка ДМ</t>
  </si>
  <si>
    <t>REPO: with CB fl.rate supplementary mechanism</t>
  </si>
  <si>
    <t>Credits RUB</t>
  </si>
  <si>
    <t>Credits USD</t>
  </si>
  <si>
    <t>Credits EUR</t>
  </si>
  <si>
    <t>Credits CNY</t>
  </si>
  <si>
    <t>PYGC</t>
  </si>
  <si>
    <t>RFNY</t>
  </si>
  <si>
    <t>Возврат выплат (CNY)</t>
  </si>
  <si>
    <t>Refund payments (CNY)</t>
  </si>
  <si>
    <t>CIQR</t>
  </si>
  <si>
    <t>GYOY</t>
  </si>
  <si>
    <t>GYOM</t>
  </si>
  <si>
    <t>GYSW</t>
  </si>
  <si>
    <t>GYSM</t>
  </si>
  <si>
    <t>GYTM</t>
  </si>
  <si>
    <t>GYUM</t>
  </si>
  <si>
    <t>GYOW</t>
  </si>
  <si>
    <t>GYNM</t>
  </si>
  <si>
    <t>FCOY</t>
  </si>
  <si>
    <t>FCOM</t>
  </si>
  <si>
    <t>FCSW</t>
  </si>
  <si>
    <t>FCSM</t>
  </si>
  <si>
    <t>FCTM</t>
  </si>
  <si>
    <t>FCUM</t>
  </si>
  <si>
    <t>FCOW</t>
  </si>
  <si>
    <t>FCNM</t>
  </si>
  <si>
    <t>FAOM</t>
  </si>
  <si>
    <t>FATM</t>
  </si>
  <si>
    <t>FYSW</t>
  </si>
  <si>
    <t>FYOY</t>
  </si>
  <si>
    <t>FYOM</t>
  </si>
  <si>
    <t>FYSM</t>
  </si>
  <si>
    <t>FYTM</t>
  </si>
  <si>
    <t>FYUM</t>
  </si>
  <si>
    <t>FYOW</t>
  </si>
  <si>
    <t>FYNM</t>
  </si>
  <si>
    <t>NDEP</t>
  </si>
  <si>
    <t>Депозиты с ЦК адр. закл.</t>
  </si>
  <si>
    <t>NDPY</t>
  </si>
  <si>
    <t>Депозиты с ЦК адр. закл. в CNY</t>
  </si>
  <si>
    <t>NDPE</t>
  </si>
  <si>
    <t>Депозиты с ЦК адр. закл. в EUR</t>
  </si>
  <si>
    <t>NDPU</t>
  </si>
  <si>
    <t>Депозиты с ЦК адр. закл. в USD</t>
  </si>
  <si>
    <t>TDPY</t>
  </si>
  <si>
    <t>Депозиты с ЦК безад.закл.в CNY</t>
  </si>
  <si>
    <t>TDPE</t>
  </si>
  <si>
    <t>Депозиты с ЦК безад.закл.в EUR</t>
  </si>
  <si>
    <t>TDPU</t>
  </si>
  <si>
    <t>Депозиты с ЦК безад.закл.в USD</t>
  </si>
  <si>
    <t>TDEP</t>
  </si>
  <si>
    <t>Депозиты с ЦК безадр. закл.</t>
  </si>
  <si>
    <t>FKFW</t>
  </si>
  <si>
    <t>Аукцион с ЦК с КСУ 5 недель</t>
  </si>
  <si>
    <t>Deposits with CCP negotiated settlement</t>
  </si>
  <si>
    <t>Deposits with CCP negotiated settlement CNY</t>
  </si>
  <si>
    <t>Deposits with CCP negotiated settlement EUR</t>
  </si>
  <si>
    <t>Deposits with CCP negotiated settlement USD</t>
  </si>
  <si>
    <t>Deposits with CCP order book settlement</t>
  </si>
  <si>
    <t>Deposits with CCP order book settlement CNY</t>
  </si>
  <si>
    <t>Deposits with CCP order book settlement EUR</t>
  </si>
  <si>
    <t>Deposits with CCP order book settlement USD</t>
  </si>
  <si>
    <t>FSRP</t>
  </si>
  <si>
    <t>Аукцион обр.РЕПО с ЦК 1 день</t>
  </si>
  <si>
    <t>Auct. Reverse REPO with CCP 1 day</t>
  </si>
  <si>
    <t>FSOM</t>
  </si>
  <si>
    <t>Аукцион обр.РЕПО с ЦК 1 месяц</t>
  </si>
  <si>
    <t>Auct. Reverse REPO with CCP 1 m.</t>
  </si>
  <si>
    <t>FSOW</t>
  </si>
  <si>
    <t>Аукцион обр.РЕПО с ЦК 1 неделя</t>
  </si>
  <si>
    <t>Auct. Reverse REPO with CCP 1 w.</t>
  </si>
  <si>
    <t>FSSW</t>
  </si>
  <si>
    <t>Аукцион обр.РЕПО с ЦК 2 недели</t>
  </si>
  <si>
    <t>Auct. Reverse REPO with CCP 2 w.</t>
  </si>
  <si>
    <t>FSFW</t>
  </si>
  <si>
    <t>Аукцион обр.РЕПО с ЦК 5 недель</t>
  </si>
  <si>
    <t>Auct. Reverse REPO with CCP 5 w.</t>
  </si>
  <si>
    <t>FRRP</t>
  </si>
  <si>
    <t>Аукцион РЕПО с ЦК 1 день</t>
  </si>
  <si>
    <t>Auct. REPO with CCP 1 day</t>
  </si>
  <si>
    <t>FROM</t>
  </si>
  <si>
    <t>Аукцион РЕПО с ЦК 1 месяц</t>
  </si>
  <si>
    <t>Auct. REPO with CCP 1 m.</t>
  </si>
  <si>
    <t>FROW</t>
  </si>
  <si>
    <t>Аукцион РЕПО с ЦК 1 неделя</t>
  </si>
  <si>
    <t>Auct. REPO with CCP 1 w.</t>
  </si>
  <si>
    <t>FRSW</t>
  </si>
  <si>
    <t>Аукцион РЕПО с ЦК 2 недели</t>
  </si>
  <si>
    <t>Auct. REPO with CCP 2 w.</t>
  </si>
  <si>
    <t>FRTM</t>
  </si>
  <si>
    <t>Аукцион РЕПО с ЦК 3 месяца</t>
  </si>
  <si>
    <t>Auct. REPO with CCP 3 m.</t>
  </si>
  <si>
    <t>FRFW</t>
  </si>
  <si>
    <t>Аукцион РЕПО с ЦК 5 недель</t>
  </si>
  <si>
    <t>Auct. REPO with CCP 5 w.</t>
  </si>
  <si>
    <t>EQTY</t>
  </si>
  <si>
    <t>РЕПО с ЦК 3 мес. (расч. в CNY)</t>
  </si>
  <si>
    <t>REPO with CCP 3m. CNY</t>
  </si>
  <si>
    <t>EQMY</t>
  </si>
  <si>
    <t>РЕПО с ЦК 1 мес. (расч. в CNY)</t>
  </si>
  <si>
    <t>REPO with CCP 1m. CNY</t>
  </si>
  <si>
    <t>CRED</t>
  </si>
  <si>
    <t>Секция рынка кредитов</t>
  </si>
  <si>
    <t>Credit market section</t>
  </si>
  <si>
    <t>Y1/Y3</t>
  </si>
  <si>
    <t>Y1/Y22</t>
  </si>
  <si>
    <t>Ym/YOD
где m = (0,1,2)</t>
  </si>
  <si>
    <t>T0/YOD</t>
  </si>
  <si>
    <t>Y0/Y1Dt</t>
  </si>
  <si>
    <t>Y1/Y4</t>
  </si>
  <si>
    <t xml:space="preserve">Ym/YOD - YOD - ценные бумаги
(расчетные дни)
</t>
  </si>
  <si>
    <t>Tm/YOD - YOD - ценные бумаги
(расчетные дни)</t>
  </si>
  <si>
    <t>Y0/Y1Dt - Y1Dt - ценные бумаги
(расчетные дни)</t>
  </si>
  <si>
    <t>EQWY</t>
  </si>
  <si>
    <t>РЕПО с ЦК 7 дн. (расч. в CNY)</t>
  </si>
  <si>
    <t>REPO with CCP 7 day CNY</t>
  </si>
  <si>
    <t>Кредиты</t>
  </si>
  <si>
    <t>Y0/Y1D</t>
  </si>
  <si>
    <t>Ym/Yn, 
T0/Yn, 
Ym/YOD* 
T0/YOD* 
где m=0;1;2, а n - число расчётных дней, значение которого не превышает срок в 1 календарный год 
*для сделок с открытой датой</t>
  </si>
  <si>
    <t>Режим торгов «РЕПО с ЦК – Симметричный аукцион»</t>
  </si>
  <si>
    <t>Y0/Y5W</t>
  </si>
  <si>
    <t>Режим торгов «РЕПО с ЦК – Аукцион»</t>
  </si>
  <si>
    <t>Y0/Y9M</t>
  </si>
  <si>
    <t>GUNM</t>
  </si>
  <si>
    <t>S0, Rb, Z0, DVP1, DVP3</t>
  </si>
  <si>
    <t>По адресным по итогам торгов,  либо в зависимости от отчета на исполнение: по итогам торгов или в ходе торгов</t>
  </si>
  <si>
    <t>РЕПО С ЦК С КСУ пл. 1 год</t>
  </si>
  <si>
    <t>РЕПО С ЦК С КСУ пл. 1 мес</t>
  </si>
  <si>
    <t>РЕПО С ЦК С КСУ пл. 14 дн</t>
  </si>
  <si>
    <t>РЕПО С ЦК С КСУ пл. 2 мес</t>
  </si>
  <si>
    <t>РЕПО С ЦК С КСУ пл. 3 мес</t>
  </si>
  <si>
    <t>РЕПО С ЦК С КСУ пл. 6 мес</t>
  </si>
  <si>
    <t>РЕПО С ЦК С КСУ пл. 7 дн</t>
  </si>
  <si>
    <t>РЕПО С ЦК С КСУ пл. 9 мес</t>
  </si>
  <si>
    <t>РЕПО С ЦК С КСУ пл. 1 мес КлСт</t>
  </si>
  <si>
    <t>РЕПО С ЦК С КСУ пл. 3 мес КлСт</t>
  </si>
  <si>
    <t>РЕПО С ЦК С КСУ пл. 14 дн CNY</t>
  </si>
  <si>
    <t>РЕПО С ЦК С КСУ пл. 1г CNY</t>
  </si>
  <si>
    <t>РЕПО С ЦК С КСУ пл. 1м CNY</t>
  </si>
  <si>
    <t>РЕПО С ЦК С КСУ пл. 2м CNY</t>
  </si>
  <si>
    <t>РЕПО С ЦК С КСУ пл. 3м CNY</t>
  </si>
  <si>
    <t>РЕПО С ЦК С КСУ пл. 6м CNY</t>
  </si>
  <si>
    <t>РЕПО С ЦК С КСУ пл. 7д CNY</t>
  </si>
  <si>
    <t>РЕПО С ЦК С КСУ пл. 9м CNY</t>
  </si>
  <si>
    <t>РЕПО с ЦК С КСУ адресное (расч. в CNY)</t>
  </si>
  <si>
    <t>Урегулирование РЕПО с ЦК Нерезиденты - безадрес.</t>
  </si>
  <si>
    <t>TECH DEP with CCP Negdeal</t>
  </si>
  <si>
    <t>Исполнение обяз. Т+: Депозит</t>
  </si>
  <si>
    <t>Исполнение обяз. Т+: Депозит (USD)</t>
  </si>
  <si>
    <t>Исполнение обяз. Т+: Депозит (EUR)</t>
  </si>
  <si>
    <t>Исполнение обяз. Т+: Депозит (CNY)</t>
  </si>
  <si>
    <t>TECH DEP with CCP Negdeal (USD)</t>
  </si>
  <si>
    <t>TECH DEP with CCP Negdeal (EUR)</t>
  </si>
  <si>
    <t>TECH DEP with CCP Negdeal (CNY)</t>
  </si>
  <si>
    <t>Депозит/РЕПО с ЦК с КСУ 9 месяцев</t>
  </si>
  <si>
    <t>Депозит/РЕПО с ЦК с КСУ 1 месяц</t>
  </si>
  <si>
    <t>Депозит/РЕПО с ЦК с КСУ 7 дн.</t>
  </si>
  <si>
    <t>Депозит/РЕПО С ЦК с КСУ 1 год</t>
  </si>
  <si>
    <t>Депозит/РЕПО с ЦК с КСУ 1 день</t>
  </si>
  <si>
    <t>Депозит/РЕПО с ЦК с КСУ 2 месяца</t>
  </si>
  <si>
    <t>Депозит/РЕПО с ЦК с КСУ 14 дн.</t>
  </si>
  <si>
    <t>Депозит/РЕПО с ЦК с КСУ 3 месяца</t>
  </si>
  <si>
    <t>Депозит/РЕПО с ЦК с КСУ 6 месяцев</t>
  </si>
  <si>
    <t>Депозит/РЕПО с ЦК с КСУ 9 мес. (EUR)</t>
  </si>
  <si>
    <t>Депозит/РЕПО с ЦК с КСУ 1 мес. (EUR)</t>
  </si>
  <si>
    <t>Депозит/РЕПО с ЦК с КСУ 7 дн. (EUR)</t>
  </si>
  <si>
    <t xml:space="preserve">Депозит/РЕПО с ЦК с КСУ 1 год (EUR) </t>
  </si>
  <si>
    <t>Депозит/РЕПО с ЦК с КСУ 1 день (EUR)</t>
  </si>
  <si>
    <t>Депозит/РЕПО с ЦК с КСУ 2 мес. (EUR)</t>
  </si>
  <si>
    <t>Депозит/РЕПО с ЦК с КСУ 14 дн. (EUR)</t>
  </si>
  <si>
    <t>Депозит/РЕПО с ЦК с КСУ 3 мес. (EUR)</t>
  </si>
  <si>
    <t>Депозит/РЕПО с ЦК с КСУ 6 мес. (EUR)</t>
  </si>
  <si>
    <t>Депозит/РЕПО с ЦК с КСУ 9 мес. (USD)</t>
  </si>
  <si>
    <t>Депозит/РЕПО с ЦК с КСУ 1 месяц (USD)</t>
  </si>
  <si>
    <t>Депозит/РЕПО с ЦК с КСУ 7 дн. (USD)</t>
  </si>
  <si>
    <t>Депозит/РЕПО с ЦК с КСУ 1 год (USD)</t>
  </si>
  <si>
    <t>Депозит/РЕПО с ЦК с КСУ 1 день (USD)</t>
  </si>
  <si>
    <t>Депозит/РЕПО с ЦК с КСУ 2 месяца (USD)</t>
  </si>
  <si>
    <t>Депозит/РЕПО с ЦК с КСУ 14 дн. (USD)</t>
  </si>
  <si>
    <t>Депозит/РЕПО с ЦК с КСУ 3 месяца (USD)</t>
  </si>
  <si>
    <t>Депозит/РЕПО с ЦК с КСУ 6 месяцев (USD)</t>
  </si>
  <si>
    <t>Депозит/РЕПО С ЦК С КСУ 1 год (CNY)</t>
  </si>
  <si>
    <t>Депозит/РЕПО С ЦК С КСУ 1 дн (CNY)</t>
  </si>
  <si>
    <t>Депозит/РЕПО С ЦК С КСУ 1 мес (CNY)</t>
  </si>
  <si>
    <t>Депозит/РЕПО С ЦК С КСУ 14 дн (CNY)</t>
  </si>
  <si>
    <t>Депозит/РЕПО С ЦК С КСУ 2 мес (CNY)</t>
  </si>
  <si>
    <t>Депозит/РЕПО С ЦК С КСУ 3 мес (CNY)</t>
  </si>
  <si>
    <t>Депозит/РЕПО С ЦК С КСУ 6 мес (CNY)</t>
  </si>
  <si>
    <t>Депозит/РЕПО С ЦК С КСУ 7 дн (CNY)</t>
  </si>
  <si>
    <t>Депозит/РЕПО С ЦК С КСУ 9 мес (CNY)</t>
  </si>
  <si>
    <t>REPO with CCP non-res: order book settling</t>
  </si>
  <si>
    <t>REPO with CCP: GCС (general collateral certificates)</t>
  </si>
  <si>
    <t>Auct. CCP with GCC 1 m.</t>
  </si>
  <si>
    <t>Auct. CCP with GCC 7 day</t>
  </si>
  <si>
    <t>Auct. CCP with GCC 1 year</t>
  </si>
  <si>
    <t>Auct. CCP with GCC 1 day</t>
  </si>
  <si>
    <t>Auct. CCP with GCC 2 m.</t>
  </si>
  <si>
    <t>Auct. CCP with GCC 14 day</t>
  </si>
  <si>
    <t>Auct. CCP with GCC 3 m.</t>
  </si>
  <si>
    <t>Auct. CCP with GCC 5 w.</t>
  </si>
  <si>
    <t>Auct. CCP with GCC 6 m.</t>
  </si>
  <si>
    <t>Deposit/REPO with CCP with GCC 9 m.</t>
  </si>
  <si>
    <t>Deposit/REPO with CCP with GCC 1 m.</t>
  </si>
  <si>
    <t>Deposit/REPO with CCP with GCC 7 days</t>
  </si>
  <si>
    <t>Deposit/REPO with CCP with GCC 1 y.</t>
  </si>
  <si>
    <t>Deposit/REPO with CCP with GCC 1 day</t>
  </si>
  <si>
    <t>Deposit/REPO with CCP with GCC 2 m.</t>
  </si>
  <si>
    <t>Deposit/REPO with CCP with GCC 14 days</t>
  </si>
  <si>
    <t>Deposit/REPO with CCP with GCC 3 m.</t>
  </si>
  <si>
    <t>Transfer GCC</t>
  </si>
  <si>
    <t>Deposit/REPO with CCP with GCC 6 m.</t>
  </si>
  <si>
    <t>Deposit/REPO with CCP with GCC 9m. (EUR)</t>
  </si>
  <si>
    <t>Deposit/REPO with CCP with GCC 1 m. (EUR)</t>
  </si>
  <si>
    <t>Deposit/REPO with CCP with GCC 7 days (EUR)</t>
  </si>
  <si>
    <t>Deposit/REPO with CCP with GCC 1 y. (EUR)</t>
  </si>
  <si>
    <t>Deposit/REPO with CCP with GCC 1 day (EUR)</t>
  </si>
  <si>
    <t>Deposit/REPO with CCP with GCC 2 m. (EUR)</t>
  </si>
  <si>
    <t>Deposit/REPO with CCP with GCC 14 days (EUR)</t>
  </si>
  <si>
    <t>Deposit/REPO with CCP with GCC 3 m. (EUR)</t>
  </si>
  <si>
    <t>Deposit/REPO with CCP with GCC 6 m. (EUR)</t>
  </si>
  <si>
    <t>Deposit/REPO with CCP with GCC 9m. USD</t>
  </si>
  <si>
    <t>Deposit/REPO with CCP with GCC 1 m. (USD)</t>
  </si>
  <si>
    <t>Deposit/REPO with CCP with GCC 7 days (USD)</t>
  </si>
  <si>
    <t>Deposit/REPO with CCP with GCC 1 y. (USD)</t>
  </si>
  <si>
    <t>Deposit/REPO with CCP with GCC 1 day (USD)</t>
  </si>
  <si>
    <t>Deposit/REPO with CCP with GCC 2 m. (USD)</t>
  </si>
  <si>
    <t>Deposit/REPO with CCP with GCC 14 days (USD)</t>
  </si>
  <si>
    <t>Deposit/REPO with CCP with GCC 3 m. (USD)</t>
  </si>
  <si>
    <t>Deposit/REPO with CCP with GCC 6 m. (USD)</t>
  </si>
  <si>
    <t>Deposit/REPO with CCP with GCC 1 y. (CNY)</t>
  </si>
  <si>
    <t>Deposit/REPO with CCP with GCC 1 day (CNY)</t>
  </si>
  <si>
    <t>Deposit/REPO with CCP with GCC 1 m. (CNY)</t>
  </si>
  <si>
    <t>Deposit/REPO with CCP with GCC 14 days (CNY)</t>
  </si>
  <si>
    <t>Deposit/REPO with CCP with GCC 2 m. (CNY)</t>
  </si>
  <si>
    <t>Deposit/REPO with CCP with GCC 3 m. (CNY)</t>
  </si>
  <si>
    <t>Deposit/REPO with CCP with GCC 6 m. (CNY)</t>
  </si>
  <si>
    <t>Deposit/REPO with CCP with GCC 7 days (CNY)</t>
  </si>
  <si>
    <t>Deposit/REPO with CCP with GCC 9m. (CNY)</t>
  </si>
  <si>
    <t>REPO with CCP with GCC 1 y.</t>
  </si>
  <si>
    <t>REPO with CCP with GCC 1 m.</t>
  </si>
  <si>
    <t>REPO with CCP with GCC 14 days</t>
  </si>
  <si>
    <t>REPO with CCP with GCC 2 m.</t>
  </si>
  <si>
    <t>REPO with CCP with GCC 3 m.</t>
  </si>
  <si>
    <t>REPO with CCP with GCC 6 m.</t>
  </si>
  <si>
    <t>REPO with CCP with GCC 7 days</t>
  </si>
  <si>
    <t>REPO with CCP with GCC 9 m.</t>
  </si>
  <si>
    <t>REPO with CCP with GCC 1 m. CB Key rate</t>
  </si>
  <si>
    <t>REPO with CCP with GCC 3 m. CB Key rate</t>
  </si>
  <si>
    <t>REPO with CCP with GCC 14 days CNY</t>
  </si>
  <si>
    <t>REPO with CCP with GCC 1 y. CNY</t>
  </si>
  <si>
    <t>REPO with CCP with GCC 1 m. CNY</t>
  </si>
  <si>
    <t>REPO with CCP with GCC 2 m. CNY</t>
  </si>
  <si>
    <t>REPO with CCP with GCC 3 m. CNY</t>
  </si>
  <si>
    <t>REPO with CCP with GCC 6 m. CNY</t>
  </si>
  <si>
    <t>REPO with CCP with GCC 7 days CNY</t>
  </si>
  <si>
    <t>REPO with CCP with GCC 9 m. CNY</t>
  </si>
  <si>
    <t>REPO with CCP with GCC Negdeal (EUR)</t>
  </si>
  <si>
    <t>REPO with CCP with GCC Negdeal</t>
  </si>
  <si>
    <t>REPO with CCP with GCC Negdeal (USD)</t>
  </si>
  <si>
    <t>REPO with CCP with GCC Negdeal (CNY)</t>
  </si>
  <si>
    <t>Режим основных торгов Т+ (для акций, ДР на акции, паев, ОФЗ, облигац. номинир. в ин. валюте)</t>
  </si>
  <si>
    <t>торговый период (ДА)</t>
  </si>
  <si>
    <t>Утрення (доп.) сессия</t>
  </si>
  <si>
    <t>Основная сессия</t>
  </si>
  <si>
    <t>Вечерняя (доп.) сессия</t>
  </si>
  <si>
    <t>Дополнительная сессия выходного дня</t>
  </si>
  <si>
    <t>Столбец2</t>
  </si>
  <si>
    <t>Столбец3</t>
  </si>
  <si>
    <t>Столбец4</t>
  </si>
  <si>
    <t>Столбец5</t>
  </si>
  <si>
    <t>Торговые сессии</t>
  </si>
  <si>
    <t>Торговая сессия / TRADINGSESSION</t>
  </si>
  <si>
    <t>Утренняя дополнительная сессия</t>
  </si>
  <si>
    <t xml:space="preserve">Основная сессия </t>
  </si>
  <si>
    <t xml:space="preserve">Вечерняя дополнительная сессия </t>
  </si>
  <si>
    <t>Допущенные к дополнительной торговой сессии</t>
  </si>
  <si>
    <t>Организованные торги</t>
  </si>
  <si>
    <t>УДС</t>
  </si>
  <si>
    <t>ОС</t>
  </si>
  <si>
    <t>ВДС</t>
  </si>
  <si>
    <t>Перерыв</t>
  </si>
  <si>
    <t>Режим торгов / Период в режиме торгов</t>
  </si>
  <si>
    <t>Классификатор борда
 (валюта торгов и расчетов)</t>
  </si>
  <si>
    <t>1 секунда</t>
  </si>
  <si>
    <t>2 секунды</t>
  </si>
  <si>
    <t>9:49:59 - 9:50:00</t>
  </si>
  <si>
    <t>18:59:59 - 19:00:01</t>
  </si>
  <si>
    <t>Рынок акций и пифов</t>
  </si>
  <si>
    <t>Акции</t>
  </si>
  <si>
    <t>Вторичный рынок</t>
  </si>
  <si>
    <t>Стакан Т+1</t>
  </si>
  <si>
    <t xml:space="preserve"> - Торговый период (ТП)</t>
  </si>
  <si>
    <t xml:space="preserve"> - Аукцион закрытия (АЗ)</t>
  </si>
  <si>
    <t>В ходе ТП в случае существ.отклонения цен вместо открытого непрерывного двустороннего аукциона может быть запущен ДА</t>
  </si>
  <si>
    <t xml:space="preserve"> - Дискретный аукцион (ДА ) по индексу IMOEX (одновременно для всех акций и ДР на акции и БПИФам)</t>
  </si>
  <si>
    <t xml:space="preserve"> - Дискретный аукцион (ДА) по акции из IMOEX</t>
  </si>
  <si>
    <t xml:space="preserve"> - Дискретный аукцион (ДА) по акции вне IMOEX</t>
  </si>
  <si>
    <t>Стакан Т+1 Неполные лоты</t>
  </si>
  <si>
    <t>Режим торгов «Неполные лоты»</t>
  </si>
  <si>
    <t>Адресные режимы</t>
  </si>
  <si>
    <t>РПС с ЦК; РПС</t>
  </si>
  <si>
    <t>Все коды</t>
  </si>
  <si>
    <t>Y1-Y14</t>
  </si>
  <si>
    <t>Y0 (с расчетами в рамках одного ТКС)</t>
  </si>
  <si>
    <t>B01-B30</t>
  </si>
  <si>
    <t>B0</t>
  </si>
  <si>
    <t>T0 (с расчетами в рамках одного ТКС)</t>
  </si>
  <si>
    <t>B0 (с расчетами в рамках одного ТКС)</t>
  </si>
  <si>
    <t>Размещение</t>
  </si>
  <si>
    <t>T0, B0-B30, Z0, X0</t>
  </si>
  <si>
    <t>T0, B0-B30, Z0</t>
  </si>
  <si>
    <t>Выкуп</t>
  </si>
  <si>
    <t>БПИФы, ОПИФы, ИПИФы, ЗПИФы, ИСУ</t>
  </si>
  <si>
    <t xml:space="preserve">Стакан Т+1 </t>
  </si>
  <si>
    <t>БПИФы</t>
  </si>
  <si>
    <t>ОПИФ, ИПИФ, ЗПИФ, ИСУ</t>
  </si>
  <si>
    <t xml:space="preserve"> - БПИФы</t>
  </si>
  <si>
    <t xml:space="preserve"> - ОПИФ, ИПИФ, ЗПИФ, ИСУ</t>
  </si>
  <si>
    <t>Долговой рынок</t>
  </si>
  <si>
    <t>Облигации</t>
  </si>
  <si>
    <t>ОФЗ</t>
  </si>
  <si>
    <t>Прочие облигации</t>
  </si>
  <si>
    <t>Облигации Д - режим основных торгов</t>
  </si>
  <si>
    <t>Облигации Д - РПС с ЦК</t>
  </si>
  <si>
    <t>Y1-Y7</t>
  </si>
  <si>
    <t xml:space="preserve">Облигации Д - РПС </t>
  </si>
  <si>
    <t xml:space="preserve"> - ОФЗ</t>
  </si>
  <si>
    <t xml:space="preserve"> - Прочие облигации</t>
  </si>
  <si>
    <t>Денежный рынок (Рынок РЕПО)</t>
  </si>
  <si>
    <t>Стакан</t>
  </si>
  <si>
    <t xml:space="preserve"> - РЕПО с ЦК 1 день</t>
  </si>
  <si>
    <t xml:space="preserve"> - РЕПО с ЦК 7 дн.</t>
  </si>
  <si>
    <t>РЕПО с КСУ</t>
  </si>
  <si>
    <t xml:space="preserve"> - РЕПО с ЦК с КСУ 1 день</t>
  </si>
  <si>
    <t xml:space="preserve"> - РЕПО с ЦК с КСУ 7 дн.</t>
  </si>
  <si>
    <t xml:space="preserve"> - РЕПО с ЦК с КСУ 14 дн.</t>
  </si>
  <si>
    <t xml:space="preserve"> - РЕПО с ЦК с КСУ 1 месяц</t>
  </si>
  <si>
    <t xml:space="preserve"> - РЕПО с ЦК с КСУ 2 месяца</t>
  </si>
  <si>
    <t xml:space="preserve"> - РЕПО с ЦК с КСУ 3 месяца</t>
  </si>
  <si>
    <t xml:space="preserve"> - РЕПО с ЦК с КСУ 6 месяцев</t>
  </si>
  <si>
    <t xml:space="preserve"> - РЕПО С ЦК с КСУ 1 год</t>
  </si>
  <si>
    <t>Междилерское РЕПО (РЕПО М)</t>
  </si>
  <si>
    <t>РЕПО с Банком России</t>
  </si>
  <si>
    <t>ОТС с ЦК (неорганизованные торги)</t>
  </si>
  <si>
    <t>ОТС Стакан</t>
  </si>
  <si>
    <t xml:space="preserve"> - Дискретный аукцион (ДА)</t>
  </si>
  <si>
    <t>ОТС: РПС с ЦК Акции</t>
  </si>
  <si>
    <t>Режим «Двусторонние сделки с ЦК» (ОТС: Облигации с ЦК)</t>
  </si>
  <si>
    <t>Режим «Двусторонние сделки с ЦК» (ОТС: Облигации с ЦК адрес)</t>
  </si>
  <si>
    <t>RUS</t>
  </si>
  <si>
    <t xml:space="preserve"> - РЕПО с ЦК с КСУ 9 месяцев</t>
  </si>
  <si>
    <t xml:space="preserve"> - РЕПО с ЦК 1 мес.</t>
  </si>
  <si>
    <t xml:space="preserve"> - РЕПО с ЦК 3 мес.</t>
  </si>
  <si>
    <t xml:space="preserve"> - Аукцион с ЦК с КСУ 1 день</t>
  </si>
  <si>
    <t xml:space="preserve"> - Аукцион с ЦК с КСУ 7 дней</t>
  </si>
  <si>
    <t xml:space="preserve"> - Аукцион с ЦК с КСУ 14 дней</t>
  </si>
  <si>
    <t xml:space="preserve"> - Аукцион с ЦК с КСУ 1 месяц</t>
  </si>
  <si>
    <t xml:space="preserve"> - Аукцион с ЦК с КСУ 2 месяца</t>
  </si>
  <si>
    <t xml:space="preserve"> - Аукцион с ЦК с КСУ 3 месяца</t>
  </si>
  <si>
    <t xml:space="preserve"> - Аукцион с ЦК с КСУ 6 месяцев</t>
  </si>
  <si>
    <t xml:space="preserve"> - Аукцион с ЦК с КСУ 1 год</t>
  </si>
  <si>
    <t>Класс-р 
рынка</t>
  </si>
  <si>
    <t>Основная (ОС)</t>
  </si>
  <si>
    <t>Утренняя (УДС)</t>
  </si>
  <si>
    <t>Вечерняя (ВДС)</t>
  </si>
  <si>
    <t>Выходного дня (ДСВД)</t>
  </si>
  <si>
    <t>Первичный рынок.</t>
  </si>
  <si>
    <t>Время заключения сделок и условия расчетов по сделкам определяется решением НКО НКЦ (АО) в каждом конкретном случае проведения размещения или выкупа</t>
  </si>
  <si>
    <t>Время торгов и условия расчетов по сделкам определяется решением ПАО Московская Биржа в каждом конкретном случае проведения размещения или выкупа</t>
  </si>
  <si>
    <t>Первичный рынок</t>
  </si>
  <si>
    <t>6:59:59(31-59)</t>
  </si>
  <si>
    <t xml:space="preserve"> - Аукцион открытия (АО) (по каждой ценной бумаге завершается случайным образом в интервале 1-29 с)</t>
  </si>
  <si>
    <t xml:space="preserve"> - Аукцион открытия (АО)</t>
  </si>
  <si>
    <t>Технические режимы</t>
  </si>
  <si>
    <t>Торговая сессия</t>
  </si>
  <si>
    <t>BYN</t>
  </si>
  <si>
    <t>KZT</t>
  </si>
  <si>
    <t>PSRB</t>
  </si>
  <si>
    <t>PSRK</t>
  </si>
  <si>
    <t>GKRP</t>
  </si>
  <si>
    <t>GBRP</t>
  </si>
  <si>
    <t>PBGC</t>
  </si>
  <si>
    <t>PKGC</t>
  </si>
  <si>
    <t>Режим торгов «Междилерское РЕПО»</t>
  </si>
  <si>
    <t>RPEK</t>
  </si>
  <si>
    <t>RPEB</t>
  </si>
  <si>
    <t>Режим торгов «РЕПО с Банком России: плав.ставка (доп.механизм)»</t>
  </si>
  <si>
    <t>S0, S1, S2, S3, S4, S5, Rb, Z0, DVP1, DVP3</t>
  </si>
  <si>
    <t>S0, S1, S2, Rb, Z0, DVP1, DVP3</t>
  </si>
  <si>
    <t>Недопущенные к доп.сессии</t>
  </si>
  <si>
    <t>О перерывах на орг.торгах Рынка акций и Долгового рынка:</t>
  </si>
  <si>
    <t>Акции, DR на акции</t>
  </si>
  <si>
    <t xml:space="preserve">Соотнесение режимов торгов и бордов фондового рынка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</si>
</sst>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4" fillId="0" borderId="0"/>
    <xf numFmtId="0" fontId="19" fillId="0" borderId="0"/>
  </cellStyleXfs>
  <cellXfs count="34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1" fillId="0" borderId="0" xfId="0" applyNumberFormat="1" applyFont="1"/>
    <xf numFmtId="0" fontId="3" fillId="0" borderId="0" xfId="0" applyFont="1" applyFill="1" applyBorder="1" applyAlignment="1">
      <alignment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5" fillId="0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0" fillId="0" borderId="0" xfId="0" applyFont="1" applyFill="1" applyAlignment="1">
      <alignment wrapText="1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3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vertic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3" fillId="0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1" fillId="4" borderId="11" xfId="0" applyFont="1" applyFill="1" applyBorder="1"/>
    <xf numFmtId="0" fontId="1" fillId="4" borderId="10" xfId="0" applyFont="1" applyFill="1" applyBorder="1"/>
    <xf numFmtId="0" fontId="20" fillId="0" borderId="0" xfId="0" applyFont="1" applyAlignment="1">
      <alignment horizontal="left" vertical="center" wrapText="1"/>
    </xf>
    <xf numFmtId="164" fontId="10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1" fillId="0" borderId="0" xfId="0" applyNumberFormat="1" applyFont="1"/>
    <xf numFmtId="0" fontId="10" fillId="0" borderId="0" xfId="0" applyFont="1" applyAlignment="1">
      <alignment wrapText="1"/>
    </xf>
    <xf numFmtId="0" fontId="0" fillId="0" borderId="0" xfId="0"/>
    <xf numFmtId="0" fontId="3" fillId="0" borderId="1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3" fillId="0" borderId="0" xfId="3" applyFont="1" applyBorder="1"/>
    <xf numFmtId="0" fontId="3" fillId="0" borderId="0" xfId="3" applyFont="1" applyFill="1" applyBorder="1"/>
    <xf numFmtId="0" fontId="21" fillId="0" borderId="0" xfId="3" applyFont="1" applyFill="1" applyBorder="1"/>
    <xf numFmtId="0" fontId="22" fillId="0" borderId="0" xfId="3" applyFont="1" applyFill="1" applyBorder="1"/>
    <xf numFmtId="0" fontId="3" fillId="0" borderId="16" xfId="0" applyFont="1" applyFill="1" applyBorder="1" applyAlignment="1">
      <alignment horizontal="left" vertical="center" wrapText="1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3" applyFont="1" applyFill="1"/>
    <xf numFmtId="0" fontId="3" fillId="0" borderId="0" xfId="3" applyFont="1" applyFill="1"/>
    <xf numFmtId="0" fontId="11" fillId="0" borderId="0" xfId="0" applyFont="1" applyFill="1"/>
    <xf numFmtId="164" fontId="11" fillId="0" borderId="0" xfId="0" applyNumberFormat="1" applyFont="1" applyFill="1"/>
    <xf numFmtId="0" fontId="12" fillId="0" borderId="0" xfId="0" applyFont="1" applyFill="1"/>
    <xf numFmtId="0" fontId="1" fillId="0" borderId="16" xfId="0" applyFont="1" applyBorder="1"/>
    <xf numFmtId="0" fontId="1" fillId="0" borderId="18" xfId="0" applyFont="1" applyBorder="1"/>
    <xf numFmtId="0" fontId="3" fillId="4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18" fillId="5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28" fillId="0" borderId="0" xfId="0" applyFont="1"/>
    <xf numFmtId="0" fontId="28" fillId="0" borderId="0" xfId="0" applyFont="1" applyFill="1"/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2" borderId="0" xfId="0" applyFont="1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7" fillId="6" borderId="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7" borderId="0" xfId="0" applyFill="1" applyBorder="1" applyAlignment="1">
      <alignment horizontal="left"/>
    </xf>
    <xf numFmtId="0" fontId="0" fillId="7" borderId="0" xfId="0" applyFill="1" applyBorder="1"/>
    <xf numFmtId="0" fontId="0" fillId="7" borderId="0" xfId="0" applyFill="1" applyBorder="1" applyAlignment="1">
      <alignment horizontal="left" wrapText="1"/>
    </xf>
    <xf numFmtId="0" fontId="0" fillId="0" borderId="30" xfId="0" applyBorder="1"/>
    <xf numFmtId="0" fontId="0" fillId="0" borderId="0" xfId="0" applyBorder="1" applyAlignment="1">
      <alignment vertical="center"/>
    </xf>
    <xf numFmtId="0" fontId="27" fillId="6" borderId="29" xfId="0" applyFont="1" applyFill="1" applyBorder="1"/>
    <xf numFmtId="0" fontId="27" fillId="6" borderId="30" xfId="0" applyFont="1" applyFill="1" applyBorder="1"/>
    <xf numFmtId="0" fontId="0" fillId="7" borderId="30" xfId="0" applyFill="1" applyBorder="1" applyAlignment="1">
      <alignment horizontal="left" wrapText="1"/>
    </xf>
    <xf numFmtId="0" fontId="0" fillId="7" borderId="30" xfId="0" applyFill="1" applyBorder="1"/>
    <xf numFmtId="0" fontId="0" fillId="7" borderId="30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0" xfId="0" applyBorder="1"/>
    <xf numFmtId="0" fontId="0" fillId="0" borderId="30" xfId="0" applyBorder="1" applyAlignment="1">
      <alignment wrapText="1"/>
    </xf>
    <xf numFmtId="0" fontId="0" fillId="7" borderId="32" xfId="0" applyFill="1" applyBorder="1" applyAlignment="1">
      <alignment horizontal="left"/>
    </xf>
    <xf numFmtId="0" fontId="0" fillId="7" borderId="33" xfId="0" applyFill="1" applyBorder="1"/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 wrapText="1"/>
    </xf>
    <xf numFmtId="0" fontId="3" fillId="0" borderId="40" xfId="0" applyFont="1" applyFill="1" applyBorder="1" applyAlignment="1">
      <alignment horizontal="left" vertical="center"/>
    </xf>
    <xf numFmtId="0" fontId="1" fillId="0" borderId="35" xfId="0" applyFont="1" applyBorder="1"/>
    <xf numFmtId="0" fontId="3" fillId="0" borderId="41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/>
    <xf numFmtId="0" fontId="3" fillId="0" borderId="0" xfId="3" applyFont="1" applyFill="1" applyBorder="1" applyAlignment="1">
      <alignment wrapText="1"/>
    </xf>
    <xf numFmtId="0" fontId="3" fillId="0" borderId="0" xfId="3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41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35" xfId="0" applyFill="1" applyBorder="1"/>
    <xf numFmtId="0" fontId="0" fillId="0" borderId="15" xfId="0" applyFill="1" applyBorder="1"/>
    <xf numFmtId="0" fontId="3" fillId="4" borderId="35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1" fillId="0" borderId="35" xfId="0" applyFont="1" applyFill="1" applyBorder="1"/>
    <xf numFmtId="0" fontId="1" fillId="0" borderId="40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0" fillId="0" borderId="16" xfId="0" applyFill="1" applyBorder="1"/>
    <xf numFmtId="0" fontId="1" fillId="0" borderId="14" xfId="0" applyFont="1" applyFill="1" applyBorder="1"/>
    <xf numFmtId="0" fontId="3" fillId="0" borderId="35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3" fillId="0" borderId="34" xfId="3" applyNumberFormat="1" applyFont="1" applyFill="1" applyBorder="1" applyAlignment="1"/>
    <xf numFmtId="0" fontId="3" fillId="0" borderId="36" xfId="3" applyFont="1" applyFill="1" applyBorder="1"/>
    <xf numFmtId="0" fontId="24" fillId="0" borderId="0" xfId="3" applyFont="1" applyFill="1" applyBorder="1"/>
    <xf numFmtId="0" fontId="1" fillId="0" borderId="36" xfId="3" applyFont="1" applyFill="1" applyBorder="1"/>
    <xf numFmtId="0" fontId="26" fillId="0" borderId="0" xfId="3" applyFont="1" applyFill="1" applyBorder="1"/>
    <xf numFmtId="0" fontId="3" fillId="0" borderId="36" xfId="3" applyNumberFormat="1" applyFont="1" applyFill="1" applyBorder="1" applyAlignment="1">
      <alignment wrapText="1"/>
    </xf>
    <xf numFmtId="0" fontId="3" fillId="0" borderId="6" xfId="3" applyNumberFormat="1" applyFont="1" applyFill="1" applyBorder="1" applyAlignment="1">
      <alignment wrapText="1"/>
    </xf>
    <xf numFmtId="0" fontId="3" fillId="0" borderId="46" xfId="3" applyNumberFormat="1" applyFont="1" applyFill="1" applyBorder="1" applyAlignment="1">
      <alignment wrapText="1"/>
    </xf>
    <xf numFmtId="0" fontId="3" fillId="0" borderId="34" xfId="3" applyNumberFormat="1" applyFont="1" applyBorder="1" applyAlignment="1"/>
    <xf numFmtId="0" fontId="3" fillId="0" borderId="47" xfId="3" applyNumberFormat="1" applyFont="1" applyBorder="1" applyAlignment="1"/>
    <xf numFmtId="0" fontId="30" fillId="0" borderId="0" xfId="3" applyFont="1" applyFill="1"/>
    <xf numFmtId="0" fontId="3" fillId="0" borderId="48" xfId="3" applyNumberFormat="1" applyFont="1" applyBorder="1" applyAlignment="1"/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center" wrapText="1"/>
    </xf>
    <xf numFmtId="0" fontId="0" fillId="2" borderId="30" xfId="0" applyFill="1" applyBorder="1"/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3" fillId="0" borderId="0" xfId="0" applyFont="1" applyAlignment="1"/>
    <xf numFmtId="0" fontId="33" fillId="0" borderId="0" xfId="0" applyFont="1"/>
    <xf numFmtId="0" fontId="17" fillId="3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1" borderId="0" xfId="0" applyFont="1" applyFill="1" applyAlignment="1">
      <alignment horizontal="center" wrapText="1"/>
    </xf>
    <xf numFmtId="0" fontId="10" fillId="12" borderId="0" xfId="0" applyFont="1" applyFill="1" applyAlignment="1">
      <alignment horizontal="center" wrapText="1"/>
    </xf>
    <xf numFmtId="0" fontId="17" fillId="0" borderId="0" xfId="0" applyFont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17" fillId="9" borderId="0" xfId="0" applyNumberFormat="1" applyFont="1" applyFill="1" applyAlignment="1">
      <alignment horizontal="right"/>
    </xf>
    <xf numFmtId="164" fontId="17" fillId="10" borderId="0" xfId="0" applyNumberFormat="1" applyFont="1" applyFill="1" applyAlignment="1">
      <alignment horizontal="center"/>
    </xf>
    <xf numFmtId="164" fontId="17" fillId="11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4" fontId="17" fillId="0" borderId="0" xfId="0" applyNumberFormat="1" applyFont="1" applyFill="1" applyAlignment="1">
      <alignment horizontal="center"/>
    </xf>
    <xf numFmtId="0" fontId="34" fillId="0" borderId="0" xfId="0" applyFont="1" applyFill="1"/>
    <xf numFmtId="0" fontId="35" fillId="13" borderId="0" xfId="0" applyFont="1" applyFill="1"/>
    <xf numFmtId="0" fontId="11" fillId="13" borderId="0" xfId="0" applyFont="1" applyFill="1"/>
    <xf numFmtId="0" fontId="17" fillId="13" borderId="0" xfId="0" applyFont="1" applyFill="1"/>
    <xf numFmtId="0" fontId="10" fillId="13" borderId="0" xfId="0" applyFont="1" applyFill="1" applyAlignment="1">
      <alignment wrapText="1"/>
    </xf>
    <xf numFmtId="0" fontId="10" fillId="13" borderId="0" xfId="0" applyFont="1" applyFill="1" applyAlignment="1">
      <alignment horizontal="center"/>
    </xf>
    <xf numFmtId="164" fontId="17" fillId="13" borderId="0" xfId="0" applyNumberFormat="1" applyFont="1" applyFill="1" applyAlignment="1">
      <alignment horizontal="center"/>
    </xf>
    <xf numFmtId="164" fontId="17" fillId="13" borderId="0" xfId="0" applyNumberFormat="1" applyFont="1" applyFill="1" applyAlignment="1">
      <alignment horizontal="right"/>
    </xf>
    <xf numFmtId="164" fontId="10" fillId="13" borderId="0" xfId="0" applyNumberFormat="1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164" fontId="17" fillId="12" borderId="0" xfId="0" applyNumberFormat="1" applyFont="1" applyFill="1" applyAlignment="1">
      <alignment horizontal="center"/>
    </xf>
    <xf numFmtId="0" fontId="5" fillId="0" borderId="0" xfId="0" applyFont="1"/>
    <xf numFmtId="0" fontId="17" fillId="7" borderId="0" xfId="0" applyFont="1" applyFill="1"/>
    <xf numFmtId="0" fontId="17" fillId="7" borderId="0" xfId="0" applyFont="1" applyFill="1" applyAlignment="1">
      <alignment wrapText="1"/>
    </xf>
    <xf numFmtId="0" fontId="17" fillId="7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11" borderId="0" xfId="0" applyNumberFormat="1" applyFont="1" applyFill="1" applyAlignment="1">
      <alignment horizontal="center"/>
    </xf>
    <xf numFmtId="164" fontId="10" fillId="9" borderId="0" xfId="0" applyNumberFormat="1" applyFont="1" applyFill="1" applyAlignment="1">
      <alignment horizontal="right"/>
    </xf>
    <xf numFmtId="0" fontId="10" fillId="7" borderId="0" xfId="0" applyFont="1" applyFill="1" applyAlignment="1">
      <alignment horizontal="center"/>
    </xf>
    <xf numFmtId="164" fontId="10" fillId="12" borderId="0" xfId="0" applyNumberFormat="1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164" fontId="10" fillId="3" borderId="0" xfId="0" applyNumberFormat="1" applyFont="1" applyFill="1" applyAlignment="1">
      <alignment horizontal="center" vertical="top"/>
    </xf>
    <xf numFmtId="164" fontId="10" fillId="9" borderId="0" xfId="0" applyNumberFormat="1" applyFont="1" applyFill="1" applyAlignment="1">
      <alignment horizontal="right" vertical="top"/>
    </xf>
    <xf numFmtId="164" fontId="10" fillId="10" borderId="0" xfId="0" applyNumberFormat="1" applyFont="1" applyFill="1" applyAlignment="1">
      <alignment horizontal="center" vertical="top"/>
    </xf>
    <xf numFmtId="164" fontId="10" fillId="11" borderId="0" xfId="0" applyNumberFormat="1" applyFont="1" applyFill="1" applyAlignment="1">
      <alignment horizontal="center" vertical="top"/>
    </xf>
    <xf numFmtId="164" fontId="10" fillId="12" borderId="0" xfId="0" applyNumberFormat="1" applyFont="1" applyFill="1" applyAlignment="1">
      <alignment horizontal="center" vertical="top"/>
    </xf>
    <xf numFmtId="0" fontId="10" fillId="7" borderId="0" xfId="0" applyFont="1" applyFill="1" applyAlignment="1">
      <alignment wrapText="1"/>
    </xf>
    <xf numFmtId="0" fontId="11" fillId="7" borderId="0" xfId="0" applyFont="1" applyFill="1"/>
    <xf numFmtId="0" fontId="11" fillId="9" borderId="0" xfId="0" applyFont="1" applyFill="1"/>
    <xf numFmtId="0" fontId="10" fillId="9" borderId="0" xfId="0" applyFont="1" applyFill="1"/>
    <xf numFmtId="0" fontId="10" fillId="9" borderId="0" xfId="0" applyFont="1" applyFill="1" applyAlignment="1">
      <alignment wrapText="1"/>
    </xf>
    <xf numFmtId="0" fontId="10" fillId="13" borderId="0" xfId="0" applyFont="1" applyFill="1"/>
    <xf numFmtId="164" fontId="10" fillId="13" borderId="0" xfId="0" applyNumberFormat="1" applyFont="1" applyFill="1" applyAlignment="1">
      <alignment horizontal="right"/>
    </xf>
    <xf numFmtId="0" fontId="11" fillId="0" borderId="0" xfId="0" applyFont="1" applyAlignment="1">
      <alignment vertical="top"/>
    </xf>
    <xf numFmtId="0" fontId="17" fillId="7" borderId="0" xfId="0" applyFont="1" applyFill="1" applyAlignment="1">
      <alignment vertical="top" wrapText="1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0" fillId="7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  <xf numFmtId="0" fontId="27" fillId="14" borderId="0" xfId="0" applyFont="1" applyFill="1"/>
    <xf numFmtId="0" fontId="13" fillId="14" borderId="0" xfId="0" applyFont="1" applyFill="1"/>
    <xf numFmtId="0" fontId="13" fillId="14" borderId="0" xfId="0" applyFont="1" applyFill="1" applyAlignment="1">
      <alignment wrapText="1"/>
    </xf>
    <xf numFmtId="0" fontId="13" fillId="14" borderId="0" xfId="0" applyFont="1" applyFill="1" applyAlignment="1">
      <alignment horizontal="center"/>
    </xf>
    <xf numFmtId="0" fontId="9" fillId="14" borderId="0" xfId="0" applyFont="1" applyFill="1" applyAlignment="1">
      <alignment horizontal="center" wrapText="1"/>
    </xf>
    <xf numFmtId="164" fontId="10" fillId="0" borderId="0" xfId="0" applyNumberFormat="1" applyFont="1" applyFill="1" applyAlignment="1">
      <alignment horizontal="center"/>
    </xf>
    <xf numFmtId="0" fontId="17" fillId="8" borderId="0" xfId="0" applyFont="1" applyFill="1"/>
    <xf numFmtId="0" fontId="6" fillId="8" borderId="0" xfId="0" applyFont="1" applyFill="1"/>
    <xf numFmtId="0" fontId="10" fillId="8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0" fontId="17" fillId="7" borderId="0" xfId="0" applyFont="1" applyFill="1" applyAlignment="1">
      <alignment horizontal="right"/>
    </xf>
    <xf numFmtId="0" fontId="11" fillId="3" borderId="0" xfId="0" applyFont="1" applyFill="1"/>
    <xf numFmtId="0" fontId="11" fillId="8" borderId="0" xfId="0" applyFont="1" applyFill="1"/>
    <xf numFmtId="0" fontId="17" fillId="7" borderId="0" xfId="0" applyFont="1" applyFill="1" applyAlignment="1">
      <alignment horizontal="left"/>
    </xf>
    <xf numFmtId="0" fontId="16" fillId="7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wrapText="1"/>
    </xf>
    <xf numFmtId="0" fontId="10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right"/>
    </xf>
    <xf numFmtId="0" fontId="35" fillId="13" borderId="0" xfId="0" applyFont="1" applyFill="1" applyAlignment="1">
      <alignment horizontal="center"/>
    </xf>
    <xf numFmtId="0" fontId="17" fillId="15" borderId="0" xfId="0" applyFont="1" applyFill="1"/>
    <xf numFmtId="0" fontId="11" fillId="15" borderId="0" xfId="0" applyFont="1" applyFill="1"/>
    <xf numFmtId="0" fontId="10" fillId="15" borderId="0" xfId="0" applyFont="1" applyFill="1" applyAlignment="1">
      <alignment wrapText="1"/>
    </xf>
    <xf numFmtId="0" fontId="10" fillId="15" borderId="0" xfId="0" applyFont="1" applyFill="1" applyAlignment="1">
      <alignment horizontal="center"/>
    </xf>
    <xf numFmtId="0" fontId="10" fillId="15" borderId="0" xfId="0" applyFont="1" applyFill="1"/>
    <xf numFmtId="164" fontId="10" fillId="15" borderId="0" xfId="0" applyNumberFormat="1" applyFont="1" applyFill="1" applyAlignment="1">
      <alignment horizontal="center"/>
    </xf>
    <xf numFmtId="164" fontId="10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 vertical="top"/>
    </xf>
    <xf numFmtId="164" fontId="17" fillId="15" borderId="0" xfId="0" applyNumberFormat="1" applyFont="1" applyFill="1" applyAlignment="1">
      <alignment horizontal="right"/>
    </xf>
    <xf numFmtId="164" fontId="17" fillId="15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3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7" fillId="11" borderId="0" xfId="0" applyFont="1" applyFill="1" applyAlignment="1">
      <alignment horizontal="center" wrapText="1"/>
    </xf>
    <xf numFmtId="0" fontId="17" fillId="12" borderId="0" xfId="0" applyFont="1" applyFill="1" applyAlignment="1">
      <alignment horizontal="center" wrapText="1"/>
    </xf>
    <xf numFmtId="164" fontId="17" fillId="8" borderId="0" xfId="0" applyNumberFormat="1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7" borderId="31" xfId="0" applyFill="1" applyBorder="1" applyAlignment="1">
      <alignment horizontal="left" vertical="center"/>
    </xf>
    <xf numFmtId="0" fontId="0" fillId="7" borderId="29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9" xfId="0" applyBorder="1" applyAlignment="1"/>
  </cellXfs>
  <cellStyles count="4">
    <cellStyle name="Normal 2" xfId="2" xr:uid="{00000000-0005-0000-0000-000000000000}"/>
    <cellStyle name="Гиперссылка" xfId="1" builtinId="8"/>
    <cellStyle name="Обычный" xfId="0" builtinId="0"/>
    <cellStyle name="Обычный 2" xfId="3" xr:uid="{00000000-0005-0000-0000-000003000000}"/>
  </cellStyles>
  <dxfs count="52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</xdr:row>
      <xdr:rowOff>145678</xdr:rowOff>
    </xdr:from>
    <xdr:to>
      <xdr:col>29</xdr:col>
      <xdr:colOff>593912</xdr:colOff>
      <xdr:row>22</xdr:row>
      <xdr:rowOff>112059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E99024-2F8B-42D7-9A3F-EAA9682E756A}"/>
            </a:ext>
          </a:extLst>
        </xdr:cNvPr>
        <xdr:cNvSpPr txBox="1"/>
      </xdr:nvSpPr>
      <xdr:spPr>
        <a:xfrm>
          <a:off x="18811875" y="1212478"/>
          <a:ext cx="4184837" cy="3204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/>
            <a:t>- Между утренней (доп.) сессией и основной сессией есть 1-секундный перерыв (между 09:49:59 и 09:50:00). В данный перерыв выставлять заявки и заключать сделки нельзя. Доступна возможность снятия ранее выставленных заявок. </a:t>
          </a:r>
        </a:p>
        <a:p>
          <a:endParaRPr lang="ru-RU"/>
        </a:p>
        <a:p>
          <a:r>
            <a:rPr lang="ru-RU"/>
            <a:t>- Между основной и вечерней (доп.) сессией есть 2-секундный перерыв (между 18:59:59 и 19:00:01). В данный перерыв выставлять заявки и заключать сделки нельзя. Доступна возможность снятия ранее выставленных заявок.</a:t>
          </a:r>
        </a:p>
        <a:p>
          <a:endParaRPr lang="ru-RU"/>
        </a:p>
        <a:p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Случайное окончание АО: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Длительность фазы случайного завершения Аукциона открытия (АО) – определяется случайным образом по каждой ценной бумаге в интервале 1-29 сек. После этого оставшееся время после случайного завершения Аукциона открытия (от 28 – 1 сек.) до начала торгового периода выставлять заявки и заключать сделки нельзя. Доступна возможность снятия ранее выставленных заявок. </a:t>
          </a:r>
          <a:endParaRPr lang="ru-RU" sz="1100"/>
        </a:p>
      </xdr:txBody>
    </xdr:sp>
    <xdr:clientData/>
  </xdr:twoCellAnchor>
  <xdr:twoCellAnchor>
    <xdr:from>
      <xdr:col>24</xdr:col>
      <xdr:colOff>1</xdr:colOff>
      <xdr:row>27</xdr:row>
      <xdr:rowOff>100852</xdr:rowOff>
    </xdr:from>
    <xdr:to>
      <xdr:col>29</xdr:col>
      <xdr:colOff>593913</xdr:colOff>
      <xdr:row>34</xdr:row>
      <xdr:rowOff>302559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EFA873-BA7A-41AC-8415-6A1183D89968}"/>
            </a:ext>
          </a:extLst>
        </xdr:cNvPr>
        <xdr:cNvSpPr txBox="1"/>
      </xdr:nvSpPr>
      <xdr:spPr>
        <a:xfrm>
          <a:off x="17694089" y="5356411"/>
          <a:ext cx="4168589" cy="15352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СПРАВОЧНО:</a:t>
          </a:r>
        </a:p>
        <a:p>
          <a:r>
            <a:rPr lang="ru-RU"/>
            <a:t>АО – Аукцион открытия, ТП – торговый период, АЗ – аукцион закрытия</a:t>
          </a:r>
        </a:p>
        <a:p>
          <a:endParaRPr lang="ru-RU" sz="1100"/>
        </a:p>
        <a:p>
          <a:r>
            <a:rPr lang="ru-RU" sz="1100"/>
            <a:t>УДС - Утрення дополнителдьная (тороговая) сессия</a:t>
          </a:r>
        </a:p>
        <a:p>
          <a:r>
            <a:rPr lang="ru-RU" sz="1100"/>
            <a:t>ОС - Основная (торговая) сессия</a:t>
          </a:r>
        </a:p>
        <a:p>
          <a:r>
            <a:rPr lang="ru-RU" sz="1100"/>
            <a:t>ВДС - вечерняя дополнительная (торговая) сессия</a:t>
          </a:r>
        </a:p>
        <a:p>
          <a:r>
            <a:rPr lang="ru-RU" sz="1100"/>
            <a:t>ДСВД - дополнительная</a:t>
          </a:r>
          <a:r>
            <a:rPr lang="ru-RU" sz="1100" baseline="0"/>
            <a:t> (торговая) сессия выходного дня</a:t>
          </a:r>
        </a:p>
        <a:p>
          <a:endParaRPr lang="ru-RU" sz="1100" baseline="0"/>
        </a:p>
      </xdr:txBody>
    </xdr:sp>
    <xdr:clientData/>
  </xdr:twoCellAnchor>
  <xdr:twoCellAnchor>
    <xdr:from>
      <xdr:col>24</xdr:col>
      <xdr:colOff>0</xdr:colOff>
      <xdr:row>22</xdr:row>
      <xdr:rowOff>190498</xdr:rowOff>
    </xdr:from>
    <xdr:to>
      <xdr:col>29</xdr:col>
      <xdr:colOff>593911</xdr:colOff>
      <xdr:row>27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7E16AD-4E42-470F-B647-1447FBE52232}"/>
            </a:ext>
          </a:extLst>
        </xdr:cNvPr>
        <xdr:cNvSpPr txBox="1"/>
      </xdr:nvSpPr>
      <xdr:spPr>
        <a:xfrm>
          <a:off x="18747441" y="4493557"/>
          <a:ext cx="4168588" cy="80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Вермя автоматической отмены (снятия) активных заявок:</a:t>
          </a:r>
        </a:p>
        <a:p>
          <a:r>
            <a:rPr lang="ru-RU" sz="1100" baseline="0"/>
            <a:t>По итогам оснонвонйо сессии - 19:00:00 (для заявок без признака "Сохранение в котировках")</a:t>
          </a:r>
        </a:p>
        <a:p>
          <a:r>
            <a:rPr lang="ru-RU" sz="1100" baseline="0"/>
            <a:t>По итогам вечерней сессии - 23:50:00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1" displayName="Таблица1" ref="A4:S52" totalsRowShown="0" headerRowDxfId="51" dataDxfId="50">
  <autoFilter ref="A4:S52" xr:uid="{00000000-0009-0000-0100-000001000000}"/>
  <tableColumns count="19">
    <tableColumn id="1" xr3:uid="{00000000-0010-0000-0100-000001000000}" name="Тип рынка" dataDxfId="49"/>
    <tableColumn id="2" xr3:uid="{00000000-0010-0000-0100-000002000000}" name="Режим торгов" dataDxfId="48"/>
    <tableColumn id="3" xr3:uid="{00000000-0010-0000-0100-000003000000}" name="Период" dataDxfId="47"/>
    <tableColumn id="4" xr3:uid="{00000000-0010-0000-0100-000004000000}" name="Виды заявок" dataDxfId="46"/>
    <tableColumn id="15" xr3:uid="{00000000-0010-0000-0100-00000F000000}" name="Столбец1" dataDxfId="45"/>
    <tableColumn id="5" xr3:uid="{00000000-0010-0000-0100-000005000000}" name="Адресность заявок" dataDxfId="44"/>
    <tableColumn id="6" xr3:uid="{00000000-0010-0000-0100-000006000000}" name="Анонимность заявок" dataDxfId="43"/>
    <tableColumn id="7" xr3:uid="{00000000-0010-0000-0100-000007000000}" name="Инфо о поданной заявке доступна др. участникам торгов" dataDxfId="42"/>
    <tableColumn id="8" xr3:uid="{00000000-0010-0000-0100-000008000000}" name="Инфо о заключенной сделке доступна др. участникам торгов" dataDxfId="41"/>
    <tableColumn id="9" xr3:uid="{00000000-0010-0000-0100-000009000000}" name="Исполнение по разным ценам" dataDxfId="40"/>
    <tableColumn id="10" xr3:uid="{00000000-0010-0000-0100-00000A000000}" name="Исполнение по одной цене" dataDxfId="39"/>
    <tableColumn id="11" xr3:uid="{00000000-0010-0000-0100-00000B000000}" name="Поставить в очередь (DAY)" dataDxfId="38"/>
    <tableColumn id="12" xr3:uid="{00000000-0010-0000-0100-00000C000000}" name="Снять остаток (IOC)" dataDxfId="37"/>
    <tableColumn id="14" xr3:uid="{4E1255A9-66C8-4980-986C-F405948A080F}" name="Полностью или отклонить (FOK)"/>
    <tableColumn id="13" xr3:uid="{00000000-0010-0000-0100-00000D000000}" name="Поставить в очередь или отклонить " dataDxfId="36"/>
    <tableColumn id="16" xr3:uid="{25982494-5227-46AF-B582-D8D595603813}" name="Столбец2" dataDxfId="35"/>
    <tableColumn id="17" xr3:uid="{BE25EE73-B384-4D36-832B-5B788755B1AF}" name="Столбец3" dataDxfId="34"/>
    <tableColumn id="18" xr3:uid="{C7678221-19E2-43EF-A642-B18FFFD93FDA}" name="Столбец4" dataDxfId="33"/>
    <tableColumn id="19" xr3:uid="{1AF8294C-C90E-49A8-BE17-C92ED5AC3ADC}" name="Столбец5" dataDxfId="32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2" displayName="Таблица2" ref="B5:P30" totalsRowShown="0" headerRowDxfId="31" dataDxfId="29" headerRowBorderDxfId="30" tableBorderDxfId="28" totalsRowBorderDxfId="27">
  <autoFilter ref="B5:P30" xr:uid="{00000000-0009-0000-0100-000002000000}"/>
  <tableColumns count="15">
    <tableColumn id="1" xr3:uid="{00000000-0010-0000-0200-000001000000}" name="Код расчета" dataDxfId="26"/>
    <tableColumn id="2" xr3:uid="{00000000-0010-0000-0200-000002000000}" name="Т0" dataDxfId="25"/>
    <tableColumn id="4" xr3:uid="{00000000-0010-0000-0200-000004000000}" name="Yn (1)" dataDxfId="24"/>
    <tableColumn id="5" xr3:uid="{00000000-0010-0000-0200-000005000000}" name="В0-В30" dataDxfId="23"/>
    <tableColumn id="6" xr3:uid="{00000000-0010-0000-0200-000006000000}" name="Z0" dataDxfId="22"/>
    <tableColumn id="7" xr3:uid="{00000000-0010-0000-0200-000007000000}" name="X0" dataDxfId="21"/>
    <tableColumn id="8" xr3:uid="{00000000-0010-0000-0200-000008000000}" name="Y0/Yn" dataDxfId="20"/>
    <tableColumn id="9" xr3:uid="{00000000-0010-0000-0200-000009000000}" name="T0/Yn" dataDxfId="19"/>
    <tableColumn id="10" xr3:uid="{00000000-0010-0000-0200-00000A000000}" name="Y1/Y2" dataDxfId="18"/>
    <tableColumn id="15" xr3:uid="{4798EB55-8BD5-4994-B833-74D125E33FC5}" name="Y1/Y22" dataDxfId="17"/>
    <tableColumn id="14" xr3:uid="{9E8C8A28-1AA6-4B5F-959A-AC7BE48B6D58}" name="Y1/Y3" dataDxfId="16"/>
    <tableColumn id="3" xr3:uid="{268C7C4C-5874-41D7-9BEE-80288545915D}" name="Y1/Y4" dataDxfId="15"/>
    <tableColumn id="11" xr3:uid="{00000000-0010-0000-0200-00000B000000}" name="S0-S2" dataDxfId="14"/>
    <tableColumn id="12" xr3:uid="{00000000-0010-0000-0200-00000C000000}" name="Rb" dataDxfId="13"/>
    <tableColumn id="13" xr3:uid="{00000000-0010-0000-0200-00000D000000}" name="Z02" dataDxfId="12"/>
  </tableColumns>
  <tableStyleInfo name="TableStyleLight5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25" displayName="Таблица25" ref="A2:C235" totalsRowShown="0" headerRowDxfId="11" dataDxfId="10" tableBorderDxfId="9" dataCellStyle="Обычный 2">
  <autoFilter ref="A2:C235" xr:uid="{00000000-0009-0000-0100-000004000000}"/>
  <sortState ref="A3:C206">
    <sortCondition ref="A2:A206"/>
  </sortState>
  <tableColumns count="3">
    <tableColumn id="1" xr3:uid="{00000000-0010-0000-0300-000001000000}" name="ID" dataDxfId="8" dataCellStyle="Обычный 2"/>
    <tableColumn id="2" xr3:uid="{00000000-0010-0000-0300-000002000000}" name="SHORTNAME" dataDxfId="7" dataCellStyle="Обычный 2"/>
    <tableColumn id="3" xr3:uid="{00000000-0010-0000-0300-000003000000}" name="LATNAME" dataDxfId="6" dataCellStyle="Обычный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16" displayName="Таблица16" ref="D2:F11" totalsRowShown="0" headerRowDxfId="5" dataDxfId="4" tableBorderDxfId="3" dataCellStyle="Обычный 2">
  <autoFilter ref="D2:F11" xr:uid="{00000000-0009-0000-0100-000005000000}"/>
  <sortState ref="D3:F10">
    <sortCondition ref="D2:D10"/>
  </sortState>
  <tableColumns count="3">
    <tableColumn id="1" xr3:uid="{00000000-0010-0000-0400-000001000000}" name="Market ID" dataDxfId="2" dataCellStyle="Обычный 2"/>
    <tableColumn id="2" xr3:uid="{00000000-0010-0000-0400-000002000000}" name="Russian name" dataDxfId="1" dataCellStyle="Обычный 2"/>
    <tableColumn id="3" xr3:uid="{00000000-0010-0000-0400-000003000000}" name="English name" dataDxfId="0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0D6F-C63F-4A18-BC18-AC5AB418F84F}">
  <sheetPr>
    <tabColor rgb="FF00B050"/>
  </sheetPr>
  <dimension ref="A1:AK277"/>
  <sheetViews>
    <sheetView tabSelected="1" zoomScale="85" zoomScaleNormal="85" workbookViewId="0">
      <pane ySplit="4" topLeftCell="A5" activePane="bottomLeft" state="frozenSplit"/>
      <selection pane="bottomLeft" activeCell="C10" sqref="C10"/>
    </sheetView>
  </sheetViews>
  <sheetFormatPr defaultColWidth="9.140625" defaultRowHeight="15" outlineLevelRow="1" x14ac:dyDescent="0.25"/>
  <cols>
    <col min="1" max="1" width="2.28515625" style="10" customWidth="1"/>
    <col min="2" max="2" width="3.140625" style="10" customWidth="1"/>
    <col min="3" max="3" width="21.140625" style="10" customWidth="1"/>
    <col min="4" max="4" width="51.7109375" style="10" customWidth="1"/>
    <col min="5" max="5" width="6.85546875" style="10" bestFit="1" customWidth="1"/>
    <col min="6" max="6" width="5.7109375" style="10" bestFit="1" customWidth="1"/>
    <col min="7" max="8" width="6" style="10" bestFit="1" customWidth="1"/>
    <col min="9" max="9" width="5.7109375" style="10" bestFit="1" customWidth="1"/>
    <col min="10" max="11" width="5.7109375" style="10" customWidth="1"/>
    <col min="12" max="12" width="36" style="10" bestFit="1" customWidth="1"/>
    <col min="13" max="13" width="6.85546875" style="10" bestFit="1" customWidth="1"/>
    <col min="14" max="14" width="11.28515625" style="10" bestFit="1" customWidth="1"/>
    <col min="15" max="15" width="7" style="75" bestFit="1" customWidth="1"/>
    <col min="16" max="16" width="9.42578125" style="75" bestFit="1" customWidth="1"/>
    <col min="17" max="17" width="7" style="75" bestFit="1" customWidth="1"/>
    <col min="18" max="18" width="9.42578125" style="75" bestFit="1" customWidth="1"/>
    <col min="19" max="19" width="9" style="75" customWidth="1"/>
    <col min="20" max="20" width="10.7109375" style="75" customWidth="1"/>
    <col min="21" max="21" width="12.5703125" style="75" customWidth="1"/>
    <col min="22" max="22" width="11.28515625" style="75" bestFit="1" customWidth="1"/>
    <col min="23" max="23" width="9.140625" style="10"/>
    <col min="24" max="24" width="5.28515625" style="10" customWidth="1"/>
    <col min="25" max="25" width="9.140625" style="10"/>
    <col min="26" max="26" width="12.28515625" style="10" bestFit="1" customWidth="1"/>
    <col min="27" max="28" width="9.140625" style="10"/>
    <col min="29" max="29" width="14.140625" style="10" bestFit="1" customWidth="1"/>
    <col min="30" max="34" width="9.140625" style="10"/>
    <col min="35" max="35" width="9.140625" style="77"/>
    <col min="36" max="16384" width="9.140625" style="10"/>
  </cols>
  <sheetData>
    <row r="1" spans="1:37" x14ac:dyDescent="0.25">
      <c r="A1" s="200" t="s">
        <v>1227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298" t="s">
        <v>1110</v>
      </c>
      <c r="N1" s="298"/>
      <c r="O1" s="298"/>
      <c r="P1" s="298"/>
      <c r="Q1" s="298"/>
      <c r="R1" s="298"/>
      <c r="S1" s="298"/>
      <c r="T1" s="298"/>
      <c r="U1" s="305" t="s">
        <v>1224</v>
      </c>
      <c r="V1" s="305"/>
      <c r="Y1" s="299" t="s">
        <v>1225</v>
      </c>
      <c r="Z1" s="299"/>
      <c r="AA1" s="299"/>
      <c r="AB1" s="299"/>
      <c r="AC1" s="299"/>
      <c r="AD1" s="299"/>
    </row>
    <row r="2" spans="1:37" x14ac:dyDescent="0.25">
      <c r="A2" s="201" t="s">
        <v>1111</v>
      </c>
      <c r="C2" s="11"/>
      <c r="D2" s="11"/>
      <c r="E2" s="11"/>
      <c r="F2" s="11"/>
      <c r="G2" s="11"/>
      <c r="H2" s="11"/>
      <c r="I2" s="11"/>
      <c r="J2" s="11"/>
      <c r="K2" s="11"/>
      <c r="L2" s="284" t="s">
        <v>1209</v>
      </c>
      <c r="M2" s="300" t="s">
        <v>1198</v>
      </c>
      <c r="N2" s="300"/>
      <c r="O2" s="301" t="s">
        <v>1197</v>
      </c>
      <c r="P2" s="301"/>
      <c r="Q2" s="302" t="s">
        <v>1199</v>
      </c>
      <c r="R2" s="302"/>
      <c r="S2" s="303" t="s">
        <v>1200</v>
      </c>
      <c r="T2" s="303"/>
      <c r="U2" s="304" t="s">
        <v>1197</v>
      </c>
      <c r="V2" s="304"/>
      <c r="Y2" s="202" t="s">
        <v>1112</v>
      </c>
      <c r="Z2" s="199" t="s">
        <v>1115</v>
      </c>
      <c r="AA2" s="296" t="s">
        <v>1113</v>
      </c>
      <c r="AB2" s="296"/>
      <c r="AC2" s="199" t="s">
        <v>1115</v>
      </c>
      <c r="AD2" s="203" t="s">
        <v>1114</v>
      </c>
    </row>
    <row r="3" spans="1:37" ht="24" customHeight="1" x14ac:dyDescent="0.2">
      <c r="C3" s="204"/>
      <c r="D3" s="205" t="s">
        <v>1116</v>
      </c>
      <c r="E3" s="205" t="s">
        <v>1196</v>
      </c>
      <c r="F3" s="297" t="s">
        <v>1117</v>
      </c>
      <c r="G3" s="297"/>
      <c r="H3" s="297"/>
      <c r="I3" s="297"/>
      <c r="J3" s="283"/>
      <c r="K3" s="283"/>
      <c r="L3" s="205" t="s">
        <v>112</v>
      </c>
      <c r="M3" s="206" t="s">
        <v>110</v>
      </c>
      <c r="N3" s="206" t="s">
        <v>111</v>
      </c>
      <c r="O3" s="207" t="s">
        <v>110</v>
      </c>
      <c r="P3" s="207" t="s">
        <v>111</v>
      </c>
      <c r="Q3" s="208" t="s">
        <v>110</v>
      </c>
      <c r="R3" s="208" t="s">
        <v>111</v>
      </c>
      <c r="S3" s="209" t="s">
        <v>110</v>
      </c>
      <c r="T3" s="209" t="s">
        <v>111</v>
      </c>
      <c r="U3" s="210" t="s">
        <v>110</v>
      </c>
      <c r="V3" s="210" t="s">
        <v>111</v>
      </c>
      <c r="Y3" s="206" t="s">
        <v>111</v>
      </c>
      <c r="Z3" s="198" t="s">
        <v>1118</v>
      </c>
      <c r="AA3" s="207" t="s">
        <v>110</v>
      </c>
      <c r="AB3" s="207" t="s">
        <v>111</v>
      </c>
      <c r="AC3" s="198" t="s">
        <v>1119</v>
      </c>
      <c r="AD3" s="208" t="s">
        <v>110</v>
      </c>
      <c r="AH3" s="204"/>
      <c r="AI3" s="204"/>
      <c r="AJ3" s="204"/>
      <c r="AK3" s="95"/>
    </row>
    <row r="4" spans="1:37" x14ac:dyDescent="0.25">
      <c r="C4" s="211"/>
      <c r="D4" s="76"/>
      <c r="E4" s="212"/>
      <c r="F4" s="213" t="s">
        <v>115</v>
      </c>
      <c r="G4" s="213" t="s">
        <v>234</v>
      </c>
      <c r="H4" s="113" t="s">
        <v>143</v>
      </c>
      <c r="I4" s="212" t="s">
        <v>144</v>
      </c>
      <c r="J4" s="212" t="s">
        <v>1210</v>
      </c>
      <c r="K4" s="212" t="s">
        <v>1211</v>
      </c>
      <c r="L4" s="38"/>
      <c r="M4" s="214"/>
      <c r="N4" s="214"/>
      <c r="O4" s="215"/>
      <c r="P4" s="215"/>
      <c r="Q4" s="216"/>
      <c r="R4" s="216"/>
      <c r="S4" s="217"/>
      <c r="T4" s="217"/>
      <c r="U4" s="232"/>
      <c r="V4" s="232"/>
      <c r="Y4" s="218">
        <v>0.40971064814814812</v>
      </c>
      <c r="Z4" s="199" t="s">
        <v>1120</v>
      </c>
      <c r="AA4" s="219">
        <v>0.40972222222222227</v>
      </c>
      <c r="AB4" s="219">
        <v>0.79165509259259259</v>
      </c>
      <c r="AC4" s="199" t="s">
        <v>1121</v>
      </c>
      <c r="AD4" s="220">
        <v>0.79167824074074078</v>
      </c>
      <c r="AH4" s="221"/>
      <c r="AI4" s="222"/>
      <c r="AJ4" s="221"/>
      <c r="AK4" s="95"/>
    </row>
    <row r="5" spans="1:37" x14ac:dyDescent="0.25">
      <c r="A5" s="223" t="s">
        <v>1122</v>
      </c>
      <c r="B5" s="224"/>
      <c r="C5" s="225"/>
      <c r="D5" s="226"/>
      <c r="E5" s="227"/>
      <c r="F5" s="227"/>
      <c r="G5" s="227"/>
      <c r="H5" s="227"/>
      <c r="I5" s="227"/>
      <c r="J5" s="227"/>
      <c r="K5" s="227"/>
      <c r="L5" s="225"/>
      <c r="M5" s="228"/>
      <c r="N5" s="228"/>
      <c r="O5" s="229"/>
      <c r="P5" s="229"/>
      <c r="Q5" s="228"/>
      <c r="R5" s="228"/>
      <c r="S5" s="228"/>
      <c r="T5" s="228"/>
      <c r="U5" s="228"/>
      <c r="V5" s="228"/>
      <c r="W5" s="224"/>
      <c r="X5" s="224"/>
      <c r="Y5" s="230"/>
      <c r="Z5" s="231"/>
      <c r="AA5" s="230"/>
      <c r="AB5" s="230"/>
      <c r="AC5" s="231"/>
      <c r="AD5" s="230"/>
    </row>
    <row r="6" spans="1:37" outlineLevel="1" x14ac:dyDescent="0.25">
      <c r="A6" s="286" t="s">
        <v>1226</v>
      </c>
      <c r="B6" s="287"/>
      <c r="C6" s="286"/>
      <c r="D6" s="288"/>
      <c r="E6" s="289"/>
      <c r="F6" s="289"/>
      <c r="G6" s="289"/>
      <c r="H6" s="289"/>
      <c r="I6" s="289"/>
      <c r="J6" s="289"/>
      <c r="K6" s="289"/>
      <c r="L6" s="286"/>
      <c r="M6" s="295">
        <v>0.28472222222222221</v>
      </c>
      <c r="N6" s="295">
        <v>0.40971064814814812</v>
      </c>
      <c r="O6" s="294">
        <v>0.40972222222222227</v>
      </c>
      <c r="P6" s="294">
        <v>0.79165509259259259</v>
      </c>
      <c r="Q6" s="295">
        <v>0.79167824074074078</v>
      </c>
      <c r="R6" s="295">
        <v>0.99304398148148154</v>
      </c>
      <c r="S6" s="295">
        <v>0.40972222222222227</v>
      </c>
      <c r="T6" s="295">
        <v>0.79165509259259259</v>
      </c>
      <c r="U6" s="295">
        <v>0.40972222222222227</v>
      </c>
      <c r="V6" s="295">
        <v>0.79165509259259259</v>
      </c>
    </row>
    <row r="7" spans="1:37" outlineLevel="1" x14ac:dyDescent="0.25">
      <c r="A7" s="233"/>
      <c r="B7" s="233" t="s">
        <v>1124</v>
      </c>
      <c r="C7" s="211"/>
      <c r="D7" s="76"/>
      <c r="E7" s="212"/>
      <c r="F7" s="113"/>
      <c r="G7" s="113"/>
      <c r="H7" s="113"/>
      <c r="I7" s="212"/>
      <c r="J7" s="212"/>
      <c r="K7" s="212"/>
      <c r="L7" s="38"/>
      <c r="M7" s="214"/>
      <c r="N7" s="214"/>
      <c r="O7" s="215"/>
      <c r="P7" s="215"/>
      <c r="Q7" s="216"/>
      <c r="R7" s="216"/>
      <c r="S7" s="217"/>
      <c r="T7" s="217"/>
      <c r="U7" s="232"/>
      <c r="V7" s="232"/>
    </row>
    <row r="8" spans="1:37" outlineLevel="1" x14ac:dyDescent="0.25">
      <c r="A8" s="233"/>
      <c r="B8" s="233"/>
      <c r="C8" s="234" t="s">
        <v>1125</v>
      </c>
      <c r="D8" s="235" t="s">
        <v>52</v>
      </c>
      <c r="E8" s="236" t="s">
        <v>116</v>
      </c>
      <c r="F8" s="236" t="s">
        <v>117</v>
      </c>
      <c r="G8" s="236"/>
      <c r="H8" s="236"/>
      <c r="I8" s="236"/>
      <c r="J8" s="236"/>
      <c r="K8" s="236"/>
      <c r="L8" s="236" t="s">
        <v>229</v>
      </c>
      <c r="M8" s="214">
        <v>0.28472222222222221</v>
      </c>
      <c r="N8" s="214">
        <v>0.40971064814814812</v>
      </c>
      <c r="O8" s="215">
        <v>0.40972222222222227</v>
      </c>
      <c r="P8" s="215">
        <v>0.78472222222222221</v>
      </c>
      <c r="Q8" s="216">
        <v>0.79167824074074078</v>
      </c>
      <c r="R8" s="216">
        <v>0.99304398148148154</v>
      </c>
      <c r="S8" s="217">
        <v>0.40972222222222227</v>
      </c>
      <c r="T8" s="217">
        <v>0.79165509259259259</v>
      </c>
      <c r="U8" s="232">
        <v>0.40972222222222227</v>
      </c>
      <c r="V8" s="232">
        <v>0.79165509259259259</v>
      </c>
    </row>
    <row r="9" spans="1:37" outlineLevel="1" x14ac:dyDescent="0.25">
      <c r="A9" s="3"/>
      <c r="B9" s="3"/>
      <c r="D9" s="237" t="s">
        <v>1206</v>
      </c>
      <c r="E9" s="212"/>
      <c r="F9" s="113"/>
      <c r="G9" s="113"/>
      <c r="H9" s="113"/>
      <c r="I9" s="212"/>
      <c r="J9" s="212"/>
      <c r="K9" s="212"/>
      <c r="L9" s="212" t="s">
        <v>229</v>
      </c>
      <c r="M9" s="218">
        <v>0.28472222222222221</v>
      </c>
      <c r="N9" s="218" t="s">
        <v>1205</v>
      </c>
      <c r="O9" s="219" t="s">
        <v>5</v>
      </c>
      <c r="P9" s="219" t="s">
        <v>5</v>
      </c>
      <c r="Q9" s="220" t="s">
        <v>5</v>
      </c>
      <c r="R9" s="220" t="s">
        <v>5</v>
      </c>
      <c r="S9" s="238">
        <v>0.40972222222222227</v>
      </c>
      <c r="T9" s="238">
        <v>0.41665509259259265</v>
      </c>
      <c r="U9" s="241">
        <v>0.40972222222222227</v>
      </c>
      <c r="V9" s="241" t="s">
        <v>1205</v>
      </c>
    </row>
    <row r="10" spans="1:37" outlineLevel="1" x14ac:dyDescent="0.25">
      <c r="A10" s="3"/>
      <c r="B10" s="3"/>
      <c r="D10" s="237" t="s">
        <v>1126</v>
      </c>
      <c r="E10" s="212"/>
      <c r="F10" s="113"/>
      <c r="G10" s="113"/>
      <c r="H10" s="113"/>
      <c r="I10" s="212"/>
      <c r="J10" s="212"/>
      <c r="K10" s="212"/>
      <c r="L10" s="212" t="s">
        <v>229</v>
      </c>
      <c r="M10" s="218">
        <v>0.29166666666666669</v>
      </c>
      <c r="N10" s="218">
        <v>0.40971064814814812</v>
      </c>
      <c r="O10" s="239">
        <v>0.40972222222222227</v>
      </c>
      <c r="P10" s="239">
        <v>0.77776620370370375</v>
      </c>
      <c r="Q10" s="220">
        <v>0.79167824074074078</v>
      </c>
      <c r="R10" s="220">
        <v>0.99304398148148154</v>
      </c>
      <c r="S10" s="238">
        <v>0.41666666666666669</v>
      </c>
      <c r="T10" s="238">
        <v>0.79165509259259259</v>
      </c>
      <c r="U10" s="241">
        <v>0.41666666666666669</v>
      </c>
      <c r="V10" s="241">
        <v>0.77776620370370375</v>
      </c>
    </row>
    <row r="11" spans="1:37" outlineLevel="1" x14ac:dyDescent="0.25">
      <c r="A11" s="3"/>
      <c r="B11" s="3"/>
      <c r="D11" s="237" t="s">
        <v>1127</v>
      </c>
      <c r="E11" s="212"/>
      <c r="F11" s="113"/>
      <c r="G11" s="113"/>
      <c r="H11" s="113"/>
      <c r="I11" s="212"/>
      <c r="J11" s="212"/>
      <c r="K11" s="212"/>
      <c r="L11" s="212" t="s">
        <v>229</v>
      </c>
      <c r="M11" s="218" t="s">
        <v>5</v>
      </c>
      <c r="N11" s="218" t="s">
        <v>5</v>
      </c>
      <c r="O11" s="239">
        <v>0.77778935185185183</v>
      </c>
      <c r="P11" s="239">
        <v>0.78472222222222221</v>
      </c>
      <c r="Q11" s="220" t="s">
        <v>5</v>
      </c>
      <c r="R11" s="220" t="s">
        <v>5</v>
      </c>
      <c r="S11" s="238" t="s">
        <v>5</v>
      </c>
      <c r="T11" s="238" t="s">
        <v>5</v>
      </c>
      <c r="U11" s="241">
        <v>0.77778935185185183</v>
      </c>
      <c r="V11" s="241">
        <v>0.78472222222222221</v>
      </c>
    </row>
    <row r="12" spans="1:37" outlineLevel="1" x14ac:dyDescent="0.25">
      <c r="A12" s="3"/>
      <c r="B12" s="3"/>
      <c r="D12" s="237"/>
      <c r="E12" s="212"/>
      <c r="F12" s="113"/>
      <c r="G12" s="113"/>
      <c r="H12" s="113"/>
      <c r="I12" s="212"/>
      <c r="J12" s="212"/>
      <c r="K12" s="212"/>
      <c r="L12" s="212"/>
      <c r="M12" s="218"/>
      <c r="N12" s="218"/>
      <c r="O12" s="239"/>
      <c r="P12" s="239"/>
      <c r="Q12" s="220"/>
      <c r="R12" s="220"/>
      <c r="S12" s="238"/>
      <c r="T12" s="238"/>
      <c r="U12" s="241"/>
      <c r="V12" s="241"/>
    </row>
    <row r="13" spans="1:37" outlineLevel="1" x14ac:dyDescent="0.25">
      <c r="A13" s="3"/>
      <c r="B13" s="3"/>
      <c r="D13" s="237" t="s">
        <v>1128</v>
      </c>
      <c r="E13" s="212"/>
      <c r="F13" s="113"/>
      <c r="G13" s="113"/>
      <c r="H13" s="113"/>
      <c r="I13" s="212"/>
      <c r="J13" s="212"/>
      <c r="K13" s="212"/>
      <c r="L13" s="212"/>
      <c r="M13" s="218"/>
      <c r="N13" s="218"/>
      <c r="O13" s="239"/>
      <c r="P13" s="239"/>
      <c r="Q13" s="220"/>
      <c r="R13" s="220"/>
      <c r="S13" s="238"/>
      <c r="T13" s="238"/>
      <c r="U13" s="241"/>
      <c r="V13" s="241"/>
    </row>
    <row r="14" spans="1:37" outlineLevel="1" x14ac:dyDescent="0.25">
      <c r="A14" s="3"/>
      <c r="B14" s="3"/>
      <c r="D14" s="237" t="s">
        <v>1129</v>
      </c>
      <c r="E14" s="212"/>
      <c r="F14" s="113"/>
      <c r="G14" s="113"/>
      <c r="H14" s="113"/>
      <c r="I14" s="212"/>
      <c r="J14" s="212"/>
      <c r="K14" s="212"/>
      <c r="L14" s="212" t="s">
        <v>229</v>
      </c>
      <c r="M14" s="218" t="s">
        <v>5</v>
      </c>
      <c r="N14" s="218" t="s">
        <v>5</v>
      </c>
      <c r="O14" s="239">
        <v>0.42638888888888887</v>
      </c>
      <c r="P14" s="239">
        <v>0.69444444444444453</v>
      </c>
      <c r="Q14" s="220" t="s">
        <v>5</v>
      </c>
      <c r="R14" s="220" t="s">
        <v>5</v>
      </c>
      <c r="S14" s="238" t="s">
        <v>5</v>
      </c>
      <c r="T14" s="238" t="s">
        <v>5</v>
      </c>
      <c r="U14" s="241">
        <v>0.42638888888888887</v>
      </c>
      <c r="V14" s="241">
        <v>0.69444444444444453</v>
      </c>
    </row>
    <row r="15" spans="1:37" outlineLevel="1" x14ac:dyDescent="0.25">
      <c r="A15" s="3"/>
      <c r="B15" s="3"/>
      <c r="D15" s="237" t="s">
        <v>1130</v>
      </c>
      <c r="E15" s="212"/>
      <c r="F15" s="113"/>
      <c r="G15" s="113"/>
      <c r="H15" s="113"/>
      <c r="I15" s="212"/>
      <c r="J15" s="212"/>
      <c r="K15" s="212"/>
      <c r="L15" s="212" t="s">
        <v>229</v>
      </c>
      <c r="M15" s="218" t="s">
        <v>5</v>
      </c>
      <c r="N15" s="218" t="s">
        <v>5</v>
      </c>
      <c r="O15" s="239">
        <v>0.42638888888888887</v>
      </c>
      <c r="P15" s="239">
        <v>0.69444444444444453</v>
      </c>
      <c r="Q15" s="220" t="s">
        <v>5</v>
      </c>
      <c r="R15" s="220" t="s">
        <v>5</v>
      </c>
      <c r="S15" s="238" t="s">
        <v>5</v>
      </c>
      <c r="T15" s="238" t="s">
        <v>5</v>
      </c>
      <c r="U15" s="241">
        <v>0.42638888888888887</v>
      </c>
      <c r="V15" s="241">
        <v>0.69444444444444453</v>
      </c>
    </row>
    <row r="16" spans="1:37" outlineLevel="1" x14ac:dyDescent="0.25">
      <c r="A16" s="3"/>
      <c r="B16" s="3"/>
      <c r="D16" s="237" t="s">
        <v>1131</v>
      </c>
      <c r="E16" s="212"/>
      <c r="F16" s="113"/>
      <c r="G16" s="113"/>
      <c r="H16" s="113"/>
      <c r="I16" s="212"/>
      <c r="J16" s="212"/>
      <c r="K16" s="212"/>
      <c r="L16" s="212" t="s">
        <v>229</v>
      </c>
      <c r="M16" s="218" t="s">
        <v>5</v>
      </c>
      <c r="N16" s="218" t="s">
        <v>5</v>
      </c>
      <c r="O16" s="239">
        <v>0.42291666666666666</v>
      </c>
      <c r="P16" s="239">
        <v>0.75694444444444453</v>
      </c>
      <c r="Q16" s="220">
        <v>0.80138888888888893</v>
      </c>
      <c r="R16" s="220">
        <v>0.97222222222222221</v>
      </c>
      <c r="S16" s="238" t="s">
        <v>5</v>
      </c>
      <c r="T16" s="238" t="s">
        <v>5</v>
      </c>
      <c r="U16" s="241">
        <v>0.42291666666666666</v>
      </c>
      <c r="V16" s="241">
        <v>0.75694444444444453</v>
      </c>
    </row>
    <row r="17" spans="1:22" outlineLevel="1" x14ac:dyDescent="0.25">
      <c r="C17" s="9"/>
      <c r="D17" s="76"/>
      <c r="E17" s="212"/>
      <c r="F17" s="113"/>
      <c r="G17" s="113"/>
      <c r="H17" s="113"/>
      <c r="I17" s="212"/>
      <c r="J17" s="212"/>
      <c r="K17" s="212"/>
      <c r="L17" s="11"/>
      <c r="M17" s="218"/>
      <c r="N17" s="218"/>
      <c r="O17" s="239"/>
      <c r="P17" s="239"/>
      <c r="Q17" s="220"/>
      <c r="R17" s="220"/>
      <c r="S17" s="238"/>
      <c r="T17" s="238"/>
      <c r="U17" s="241"/>
      <c r="V17" s="241"/>
    </row>
    <row r="18" spans="1:22" outlineLevel="1" x14ac:dyDescent="0.25">
      <c r="A18" s="3"/>
      <c r="B18" s="3"/>
      <c r="C18" s="234" t="s">
        <v>1132</v>
      </c>
      <c r="D18" s="235" t="s">
        <v>1133</v>
      </c>
      <c r="E18" s="236" t="s">
        <v>116</v>
      </c>
      <c r="F18" s="236" t="s">
        <v>121</v>
      </c>
      <c r="G18" s="240"/>
      <c r="H18" s="240"/>
      <c r="I18" s="240"/>
      <c r="J18" s="240"/>
      <c r="K18" s="240"/>
      <c r="L18" s="236" t="s">
        <v>229</v>
      </c>
      <c r="M18" s="214">
        <v>0.28472222222222221</v>
      </c>
      <c r="N18" s="214">
        <v>0.40971064814814812</v>
      </c>
      <c r="O18" s="215">
        <v>0.40972222222222227</v>
      </c>
      <c r="P18" s="215">
        <v>0.79165509259259259</v>
      </c>
      <c r="Q18" s="216">
        <v>0.79167824074074078</v>
      </c>
      <c r="R18" s="216">
        <v>0.99304398148148154</v>
      </c>
      <c r="S18" s="217">
        <v>0.40972222222222227</v>
      </c>
      <c r="T18" s="217">
        <v>0.79165509259259259</v>
      </c>
      <c r="U18" s="232">
        <v>0.41666666666666669</v>
      </c>
      <c r="V18" s="232">
        <v>0.79165509259259259</v>
      </c>
    </row>
    <row r="19" spans="1:22" outlineLevel="1" x14ac:dyDescent="0.25">
      <c r="A19" s="3"/>
      <c r="B19" s="3"/>
      <c r="C19" s="9"/>
      <c r="D19" s="237" t="s">
        <v>1207</v>
      </c>
      <c r="E19" s="212"/>
      <c r="F19" s="113"/>
      <c r="G19" s="113"/>
      <c r="H19" s="113"/>
      <c r="I19" s="212"/>
      <c r="J19" s="212"/>
      <c r="K19" s="212"/>
      <c r="L19" s="212" t="s">
        <v>229</v>
      </c>
      <c r="M19" s="218" t="s">
        <v>5</v>
      </c>
      <c r="N19" s="218" t="s">
        <v>5</v>
      </c>
      <c r="O19" s="219" t="s">
        <v>5</v>
      </c>
      <c r="P19" s="219" t="s">
        <v>5</v>
      </c>
      <c r="Q19" s="220" t="s">
        <v>5</v>
      </c>
      <c r="R19" s="220" t="s">
        <v>5</v>
      </c>
      <c r="S19" s="238" t="s">
        <v>5</v>
      </c>
      <c r="T19" s="238" t="s">
        <v>5</v>
      </c>
      <c r="U19" s="241" t="s">
        <v>5</v>
      </c>
      <c r="V19" s="241" t="s">
        <v>5</v>
      </c>
    </row>
    <row r="20" spans="1:22" outlineLevel="1" x14ac:dyDescent="0.25">
      <c r="A20" s="3"/>
      <c r="B20" s="3"/>
      <c r="C20" s="9"/>
      <c r="D20" s="237" t="s">
        <v>1126</v>
      </c>
      <c r="E20" s="212"/>
      <c r="F20" s="113"/>
      <c r="G20" s="113"/>
      <c r="H20" s="113"/>
      <c r="I20" s="212"/>
      <c r="J20" s="212"/>
      <c r="K20" s="212"/>
      <c r="L20" s="212" t="s">
        <v>229</v>
      </c>
      <c r="M20" s="218">
        <v>0.28472222222222221</v>
      </c>
      <c r="N20" s="218">
        <v>0.40971064814814812</v>
      </c>
      <c r="O20" s="239">
        <v>0.40972222222222227</v>
      </c>
      <c r="P20" s="239">
        <v>0.79165509259259259</v>
      </c>
      <c r="Q20" s="220">
        <v>0.79167824074074078</v>
      </c>
      <c r="R20" s="220">
        <v>0.99304398148148154</v>
      </c>
      <c r="S20" s="238">
        <v>0.40972222222222227</v>
      </c>
      <c r="T20" s="238">
        <v>0.79165509259259259</v>
      </c>
      <c r="U20" s="241">
        <v>0.41666666666666669</v>
      </c>
      <c r="V20" s="241">
        <v>0.79165509259259259</v>
      </c>
    </row>
    <row r="21" spans="1:22" outlineLevel="1" x14ac:dyDescent="0.25">
      <c r="A21" s="3"/>
      <c r="B21" s="3"/>
      <c r="C21" s="9"/>
      <c r="D21" s="237" t="s">
        <v>1127</v>
      </c>
      <c r="E21" s="212"/>
      <c r="F21" s="113"/>
      <c r="G21" s="113"/>
      <c r="H21" s="113"/>
      <c r="I21" s="212"/>
      <c r="J21" s="212"/>
      <c r="K21" s="212"/>
      <c r="L21" s="212" t="s">
        <v>229</v>
      </c>
      <c r="M21" s="218" t="s">
        <v>5</v>
      </c>
      <c r="N21" s="218" t="s">
        <v>5</v>
      </c>
      <c r="O21" s="219" t="s">
        <v>5</v>
      </c>
      <c r="P21" s="219" t="s">
        <v>5</v>
      </c>
      <c r="Q21" s="220" t="s">
        <v>5</v>
      </c>
      <c r="R21" s="220" t="s">
        <v>5</v>
      </c>
      <c r="S21" s="238" t="s">
        <v>5</v>
      </c>
      <c r="T21" s="238" t="s">
        <v>5</v>
      </c>
      <c r="U21" s="241" t="s">
        <v>5</v>
      </c>
      <c r="V21" s="241" t="s">
        <v>5</v>
      </c>
    </row>
    <row r="22" spans="1:22" outlineLevel="1" x14ac:dyDescent="0.25">
      <c r="C22" s="9"/>
      <c r="D22" s="76"/>
      <c r="E22" s="212"/>
      <c r="F22" s="113"/>
      <c r="G22" s="113"/>
      <c r="H22" s="113"/>
      <c r="I22" s="212"/>
      <c r="J22" s="212"/>
      <c r="K22" s="212"/>
      <c r="L22" s="11"/>
      <c r="M22" s="218"/>
      <c r="N22" s="218"/>
      <c r="O22" s="239"/>
      <c r="P22" s="239"/>
      <c r="Q22" s="220"/>
      <c r="R22" s="220"/>
      <c r="S22" s="238"/>
      <c r="T22" s="238"/>
      <c r="U22" s="241"/>
      <c r="V22" s="241"/>
    </row>
    <row r="23" spans="1:22" outlineLevel="1" x14ac:dyDescent="0.25">
      <c r="A23" s="3"/>
      <c r="B23" s="3"/>
      <c r="C23" s="234" t="s">
        <v>1134</v>
      </c>
      <c r="D23" s="235" t="s">
        <v>1135</v>
      </c>
      <c r="E23" s="240"/>
      <c r="F23" s="240"/>
      <c r="G23" s="240"/>
      <c r="H23" s="240"/>
      <c r="I23" s="240"/>
      <c r="J23" s="240"/>
      <c r="K23" s="240"/>
      <c r="L23" s="236" t="s">
        <v>1136</v>
      </c>
      <c r="M23" s="214">
        <v>0.28472222222222221</v>
      </c>
      <c r="N23" s="214">
        <v>0.40971064814814812</v>
      </c>
      <c r="O23" s="215">
        <v>0.40972222222222227</v>
      </c>
      <c r="P23" s="215">
        <v>0.79165509259259259</v>
      </c>
      <c r="Q23" s="216">
        <v>0.79167824074074078</v>
      </c>
      <c r="R23" s="216">
        <v>0.99304398148148154</v>
      </c>
      <c r="S23" s="217">
        <v>0.40972222222222227</v>
      </c>
      <c r="T23" s="217">
        <v>0.79165509259259259</v>
      </c>
      <c r="U23" s="232">
        <v>0.40972222222222227</v>
      </c>
      <c r="V23" s="232">
        <v>0.79165509259259259</v>
      </c>
    </row>
    <row r="24" spans="1:22" outlineLevel="1" x14ac:dyDescent="0.25">
      <c r="A24" s="3"/>
      <c r="B24" s="3"/>
      <c r="C24" s="76"/>
      <c r="D24" s="76" t="s">
        <v>459</v>
      </c>
      <c r="E24" s="212" t="s">
        <v>122</v>
      </c>
      <c r="F24" s="113" t="s">
        <v>123</v>
      </c>
      <c r="G24" s="113"/>
      <c r="H24" s="113"/>
      <c r="I24" s="212"/>
      <c r="J24" s="212"/>
      <c r="K24" s="212"/>
      <c r="L24" s="212" t="s">
        <v>1137</v>
      </c>
      <c r="M24" s="218">
        <v>0.28472222222222221</v>
      </c>
      <c r="N24" s="218">
        <v>0.40971064814814812</v>
      </c>
      <c r="O24" s="239">
        <v>0.40972222222222227</v>
      </c>
      <c r="P24" s="239">
        <v>0.79165509259259259</v>
      </c>
      <c r="Q24" s="220">
        <v>0.79167824074074078</v>
      </c>
      <c r="R24" s="220">
        <v>0.99304398148148154</v>
      </c>
      <c r="S24" s="238">
        <v>0.40972222222222227</v>
      </c>
      <c r="T24" s="238">
        <v>0.79165509259259259</v>
      </c>
      <c r="U24" s="241">
        <v>0.40972222222222227</v>
      </c>
      <c r="V24" s="241">
        <v>0.79165509259259259</v>
      </c>
    </row>
    <row r="25" spans="1:22" outlineLevel="1" x14ac:dyDescent="0.25">
      <c r="A25" s="3"/>
      <c r="B25" s="3"/>
      <c r="C25" s="76"/>
      <c r="D25" s="76"/>
      <c r="E25" s="212"/>
      <c r="F25" s="113"/>
      <c r="G25" s="113"/>
      <c r="H25" s="113"/>
      <c r="I25" s="212"/>
      <c r="J25" s="212"/>
      <c r="K25" s="212"/>
      <c r="L25" s="212" t="s">
        <v>468</v>
      </c>
      <c r="M25" s="218">
        <v>0.28472222222222221</v>
      </c>
      <c r="N25" s="218">
        <v>0.40971064814814812</v>
      </c>
      <c r="O25" s="239">
        <v>0.40972222222222227</v>
      </c>
      <c r="P25" s="239">
        <v>0.79165509259259259</v>
      </c>
      <c r="Q25" s="220" t="s">
        <v>5</v>
      </c>
      <c r="R25" s="220" t="s">
        <v>5</v>
      </c>
      <c r="S25" s="238" t="s">
        <v>5</v>
      </c>
      <c r="T25" s="238" t="s">
        <v>5</v>
      </c>
      <c r="U25" s="241">
        <v>0.40972222222222227</v>
      </c>
      <c r="V25" s="241">
        <v>0.79165509259259259</v>
      </c>
    </row>
    <row r="26" spans="1:22" outlineLevel="1" x14ac:dyDescent="0.25">
      <c r="A26" s="3"/>
      <c r="B26" s="3"/>
      <c r="C26" s="76"/>
      <c r="D26" s="76"/>
      <c r="E26" s="212"/>
      <c r="F26" s="113"/>
      <c r="G26" s="113"/>
      <c r="H26" s="113"/>
      <c r="I26" s="212"/>
      <c r="J26" s="212"/>
      <c r="K26" s="212"/>
      <c r="L26" s="212" t="s">
        <v>1138</v>
      </c>
      <c r="M26" s="218">
        <v>0.28472222222222221</v>
      </c>
      <c r="N26" s="218">
        <v>0.40971064814814812</v>
      </c>
      <c r="O26" s="239">
        <v>0.40972222222222227</v>
      </c>
      <c r="P26" s="239">
        <v>0.79165509259259259</v>
      </c>
      <c r="Q26" s="220">
        <v>0.79167824074074078</v>
      </c>
      <c r="R26" s="220">
        <v>0.99304398148148154</v>
      </c>
      <c r="S26" s="238">
        <v>0.40972222222222227</v>
      </c>
      <c r="T26" s="238">
        <v>0.79165509259259259</v>
      </c>
      <c r="U26" s="241">
        <v>0.40972222222222227</v>
      </c>
      <c r="V26" s="241">
        <v>0.79165509259259259</v>
      </c>
    </row>
    <row r="27" spans="1:22" outlineLevel="1" x14ac:dyDescent="0.25">
      <c r="A27" s="3"/>
      <c r="B27" s="3"/>
      <c r="C27" s="76"/>
      <c r="D27" s="37" t="s">
        <v>71</v>
      </c>
      <c r="E27" s="212" t="s">
        <v>145</v>
      </c>
      <c r="F27" s="113" t="s">
        <v>146</v>
      </c>
      <c r="G27" s="113"/>
      <c r="H27" s="113"/>
      <c r="I27" s="212"/>
      <c r="J27" s="212"/>
      <c r="K27" s="212"/>
      <c r="L27" s="212" t="s">
        <v>1139</v>
      </c>
      <c r="M27" s="218">
        <v>0.28472222222222221</v>
      </c>
      <c r="N27" s="218">
        <v>0.40971064814814812</v>
      </c>
      <c r="O27" s="239">
        <v>0.40972222222222227</v>
      </c>
      <c r="P27" s="239">
        <v>0.79165509259259259</v>
      </c>
      <c r="Q27" s="220">
        <v>0.79167824074074078</v>
      </c>
      <c r="R27" s="220">
        <v>0.99304398148148154</v>
      </c>
      <c r="S27" s="238">
        <v>0.40972222222222227</v>
      </c>
      <c r="T27" s="238">
        <v>0.79165509259259259</v>
      </c>
      <c r="U27" s="241">
        <v>0.40972222222222227</v>
      </c>
      <c r="V27" s="241">
        <v>0.79165509259259259</v>
      </c>
    </row>
    <row r="28" spans="1:22" outlineLevel="1" x14ac:dyDescent="0.25">
      <c r="A28" s="3"/>
      <c r="B28" s="3"/>
      <c r="C28" s="76"/>
      <c r="D28" s="37"/>
      <c r="E28" s="212"/>
      <c r="F28" s="113"/>
      <c r="G28" s="113"/>
      <c r="H28" s="113"/>
      <c r="I28" s="212"/>
      <c r="J28" s="212"/>
      <c r="K28" s="212"/>
      <c r="L28" s="212" t="s">
        <v>10</v>
      </c>
      <c r="M28" s="218">
        <v>0.39583333333333331</v>
      </c>
      <c r="N28" s="218">
        <v>0.40971064814814812</v>
      </c>
      <c r="O28" s="239">
        <v>0.40972222222222227</v>
      </c>
      <c r="P28" s="239">
        <v>0.77083333333333337</v>
      </c>
      <c r="Q28" s="220" t="s">
        <v>5</v>
      </c>
      <c r="R28" s="220" t="s">
        <v>5</v>
      </c>
      <c r="S28" s="238" t="s">
        <v>5</v>
      </c>
      <c r="T28" s="238" t="s">
        <v>5</v>
      </c>
      <c r="U28" s="241">
        <v>0.40972222222222227</v>
      </c>
      <c r="V28" s="241">
        <v>0.77083333333333337</v>
      </c>
    </row>
    <row r="29" spans="1:22" outlineLevel="1" x14ac:dyDescent="0.25">
      <c r="A29" s="3"/>
      <c r="B29" s="3"/>
      <c r="C29" s="76"/>
      <c r="D29" s="37"/>
      <c r="E29" s="212"/>
      <c r="F29" s="113"/>
      <c r="G29" s="113"/>
      <c r="H29" s="113"/>
      <c r="I29" s="212"/>
      <c r="J29" s="212"/>
      <c r="K29" s="212"/>
      <c r="L29" s="212" t="s">
        <v>3</v>
      </c>
      <c r="M29" s="218">
        <v>0.28472222222222221</v>
      </c>
      <c r="N29" s="218">
        <v>0.40971064814814812</v>
      </c>
      <c r="O29" s="239">
        <v>0.40972222222222227</v>
      </c>
      <c r="P29" s="239">
        <v>0.79165509259259259</v>
      </c>
      <c r="Q29" s="220" t="s">
        <v>5</v>
      </c>
      <c r="R29" s="220" t="s">
        <v>5</v>
      </c>
      <c r="S29" s="238" t="s">
        <v>5</v>
      </c>
      <c r="T29" s="238" t="s">
        <v>5</v>
      </c>
      <c r="U29" s="241">
        <v>0.40972222222222227</v>
      </c>
      <c r="V29" s="241">
        <v>0.79165509259259259</v>
      </c>
    </row>
    <row r="30" spans="1:22" outlineLevel="1" x14ac:dyDescent="0.25">
      <c r="A30" s="3"/>
      <c r="B30" s="3"/>
      <c r="C30" s="76"/>
      <c r="D30" s="37"/>
      <c r="E30" s="212"/>
      <c r="F30" s="113"/>
      <c r="G30" s="113"/>
      <c r="H30" s="113"/>
      <c r="I30" s="212"/>
      <c r="J30" s="212"/>
      <c r="K30" s="212"/>
      <c r="L30" s="212" t="s">
        <v>1140</v>
      </c>
      <c r="M30" s="218">
        <v>0.28472222222222221</v>
      </c>
      <c r="N30" s="218">
        <v>0.40971064814814812</v>
      </c>
      <c r="O30" s="239">
        <v>0.40972222222222227</v>
      </c>
      <c r="P30" s="239">
        <v>0.79165509259259259</v>
      </c>
      <c r="Q30" s="220" t="s">
        <v>5</v>
      </c>
      <c r="R30" s="220" t="s">
        <v>5</v>
      </c>
      <c r="S30" s="238">
        <v>0.40972222222222227</v>
      </c>
      <c r="T30" s="238">
        <v>0.79165509259259259</v>
      </c>
      <c r="U30" s="241">
        <v>0.40972222222222227</v>
      </c>
      <c r="V30" s="241">
        <v>0.79165509259259259</v>
      </c>
    </row>
    <row r="31" spans="1:22" outlineLevel="1" x14ac:dyDescent="0.25">
      <c r="A31" s="3"/>
      <c r="B31" s="3"/>
      <c r="C31" s="76"/>
      <c r="D31" s="37"/>
      <c r="E31" s="212"/>
      <c r="F31" s="113"/>
      <c r="G31" s="113"/>
      <c r="H31" s="113"/>
      <c r="I31" s="212"/>
      <c r="J31" s="212"/>
      <c r="K31" s="212"/>
      <c r="L31" s="212" t="s">
        <v>1141</v>
      </c>
      <c r="M31" s="218">
        <v>0.28472222222222221</v>
      </c>
      <c r="N31" s="218">
        <v>0.40971064814814812</v>
      </c>
      <c r="O31" s="239">
        <v>0.40972222222222227</v>
      </c>
      <c r="P31" s="239">
        <v>0.79165509259259259</v>
      </c>
      <c r="Q31" s="220">
        <v>0.79167824074074078</v>
      </c>
      <c r="R31" s="220">
        <v>0.99304398148148154</v>
      </c>
      <c r="S31" s="238">
        <v>0.40972222222222227</v>
      </c>
      <c r="T31" s="238">
        <v>0.79165509259259259</v>
      </c>
      <c r="U31" s="241">
        <v>0.40972222222222227</v>
      </c>
      <c r="V31" s="241">
        <v>0.79165509259259259</v>
      </c>
    </row>
    <row r="32" spans="1:22" outlineLevel="1" x14ac:dyDescent="0.25">
      <c r="A32" s="3"/>
      <c r="B32" s="3"/>
      <c r="C32" s="76"/>
      <c r="D32" s="37"/>
      <c r="E32" s="212"/>
      <c r="F32" s="113"/>
      <c r="G32" s="113"/>
      <c r="H32" s="113"/>
      <c r="I32" s="212"/>
      <c r="J32" s="212"/>
      <c r="K32" s="212"/>
      <c r="L32" s="212" t="s">
        <v>1142</v>
      </c>
      <c r="M32" s="218">
        <v>0.28472222222222221</v>
      </c>
      <c r="N32" s="218">
        <v>0.40971064814814812</v>
      </c>
      <c r="O32" s="239">
        <v>0.40972222222222227</v>
      </c>
      <c r="P32" s="239">
        <v>0.79165509259259259</v>
      </c>
      <c r="Q32" s="220">
        <v>0.79167824074074078</v>
      </c>
      <c r="R32" s="220">
        <v>0.99304398148148154</v>
      </c>
      <c r="S32" s="238">
        <v>0.40972222222222227</v>
      </c>
      <c r="T32" s="238">
        <v>0.79165509259259259</v>
      </c>
      <c r="U32" s="241">
        <v>0.40972222222222227</v>
      </c>
      <c r="V32" s="241">
        <v>0.79165509259259259</v>
      </c>
    </row>
    <row r="33" spans="1:22" outlineLevel="1" x14ac:dyDescent="0.25">
      <c r="A33" s="3"/>
      <c r="B33" s="3"/>
      <c r="C33" s="76"/>
      <c r="D33" s="37"/>
      <c r="E33" s="212"/>
      <c r="F33" s="113"/>
      <c r="G33" s="113"/>
      <c r="H33" s="113"/>
      <c r="I33" s="212"/>
      <c r="J33" s="212"/>
      <c r="K33" s="212"/>
      <c r="L33" s="212"/>
      <c r="M33" s="218"/>
      <c r="N33" s="218"/>
      <c r="O33" s="239"/>
      <c r="P33" s="239"/>
      <c r="Q33" s="220"/>
      <c r="R33" s="220"/>
      <c r="S33" s="238"/>
      <c r="T33" s="238"/>
      <c r="U33" s="241"/>
      <c r="V33" s="241"/>
    </row>
    <row r="34" spans="1:22" outlineLevel="1" x14ac:dyDescent="0.25">
      <c r="C34" s="9"/>
      <c r="D34" s="76"/>
      <c r="E34" s="212"/>
      <c r="F34" s="113"/>
      <c r="G34" s="113"/>
      <c r="H34" s="113"/>
      <c r="I34" s="212"/>
      <c r="J34" s="212"/>
      <c r="K34" s="212"/>
      <c r="L34" s="11"/>
      <c r="M34" s="218"/>
      <c r="N34" s="218"/>
      <c r="O34" s="239"/>
      <c r="P34" s="239"/>
      <c r="Q34" s="220"/>
      <c r="R34" s="220"/>
      <c r="S34" s="238"/>
      <c r="T34" s="238"/>
      <c r="U34" s="241"/>
      <c r="V34" s="241"/>
    </row>
    <row r="35" spans="1:22" ht="36" outlineLevel="1" x14ac:dyDescent="0.25">
      <c r="C35" s="9"/>
      <c r="D35" s="242" t="s">
        <v>253</v>
      </c>
      <c r="E35" s="243" t="s">
        <v>116</v>
      </c>
      <c r="F35" s="244" t="s">
        <v>162</v>
      </c>
      <c r="G35" s="244"/>
      <c r="H35" s="244"/>
      <c r="I35" s="243"/>
      <c r="J35" s="243"/>
      <c r="K35" s="243"/>
      <c r="L35" s="245" t="s">
        <v>229</v>
      </c>
      <c r="M35" s="246"/>
      <c r="N35" s="246"/>
      <c r="O35" s="247"/>
      <c r="P35" s="247"/>
      <c r="Q35" s="248"/>
      <c r="R35" s="248"/>
      <c r="S35" s="249"/>
      <c r="T35" s="249"/>
      <c r="U35" s="250">
        <v>0.375</v>
      </c>
      <c r="V35" s="250">
        <v>0.72916666666666663</v>
      </c>
    </row>
    <row r="36" spans="1:22" outlineLevel="1" x14ac:dyDescent="0.25">
      <c r="C36" s="9"/>
      <c r="D36" s="76"/>
      <c r="E36" s="212"/>
      <c r="F36" s="113"/>
      <c r="G36" s="113"/>
      <c r="H36" s="113"/>
      <c r="I36" s="212"/>
      <c r="J36" s="212"/>
      <c r="K36" s="212"/>
      <c r="L36" s="11"/>
      <c r="M36" s="218"/>
      <c r="N36" s="218"/>
      <c r="O36" s="239"/>
      <c r="P36" s="239"/>
      <c r="Q36" s="220"/>
      <c r="R36" s="220"/>
      <c r="S36" s="238"/>
      <c r="T36" s="238"/>
      <c r="U36" s="241"/>
      <c r="V36" s="241"/>
    </row>
    <row r="37" spans="1:22" outlineLevel="1" x14ac:dyDescent="0.25">
      <c r="B37" s="233" t="s">
        <v>1204</v>
      </c>
      <c r="C37" s="9"/>
      <c r="D37" s="76"/>
      <c r="E37" s="212"/>
      <c r="F37" s="113"/>
      <c r="G37" s="113"/>
      <c r="H37" s="113"/>
      <c r="I37" s="212"/>
      <c r="J37" s="212"/>
      <c r="K37" s="212"/>
      <c r="L37" s="11"/>
      <c r="M37" s="218"/>
      <c r="N37" s="218"/>
      <c r="O37" s="239"/>
      <c r="P37" s="239"/>
      <c r="Q37" s="220"/>
      <c r="R37" s="220"/>
      <c r="S37" s="238"/>
      <c r="T37" s="238"/>
      <c r="U37" s="241"/>
      <c r="V37" s="241"/>
    </row>
    <row r="38" spans="1:22" outlineLevel="1" x14ac:dyDescent="0.25">
      <c r="B38" s="233"/>
      <c r="C38" s="9" t="s">
        <v>1203</v>
      </c>
      <c r="D38" s="76"/>
      <c r="E38" s="212"/>
      <c r="F38" s="113"/>
      <c r="G38" s="113"/>
      <c r="H38" s="113"/>
      <c r="I38" s="212"/>
      <c r="J38" s="212"/>
      <c r="K38" s="212"/>
      <c r="L38" s="11"/>
      <c r="M38" s="218"/>
      <c r="N38" s="218"/>
      <c r="O38" s="239"/>
      <c r="P38" s="239"/>
      <c r="Q38" s="220"/>
      <c r="R38" s="220"/>
      <c r="S38" s="238"/>
      <c r="T38" s="238"/>
      <c r="U38" s="241"/>
      <c r="V38" s="241"/>
    </row>
    <row r="39" spans="1:22" outlineLevel="1" x14ac:dyDescent="0.25">
      <c r="A39" s="233"/>
      <c r="B39" s="3"/>
      <c r="C39" s="251" t="s">
        <v>1143</v>
      </c>
      <c r="D39" s="251" t="s">
        <v>164</v>
      </c>
      <c r="E39" s="240" t="s">
        <v>145</v>
      </c>
      <c r="F39" s="240" t="s">
        <v>163</v>
      </c>
      <c r="G39" s="240" t="s">
        <v>236</v>
      </c>
      <c r="H39" s="240" t="s">
        <v>165</v>
      </c>
      <c r="I39" s="240" t="s">
        <v>166</v>
      </c>
      <c r="J39" s="240"/>
      <c r="K39" s="240"/>
      <c r="L39" s="240" t="s">
        <v>1144</v>
      </c>
      <c r="M39" s="218"/>
      <c r="N39" s="218"/>
      <c r="O39" s="239"/>
      <c r="P39" s="239"/>
      <c r="Q39" s="220"/>
      <c r="R39" s="220"/>
      <c r="S39" s="238"/>
      <c r="T39" s="238"/>
      <c r="U39" s="241"/>
      <c r="V39" s="241"/>
    </row>
    <row r="40" spans="1:22" outlineLevel="1" x14ac:dyDescent="0.25">
      <c r="B40" s="3"/>
      <c r="C40" s="251"/>
      <c r="D40" s="251" t="s">
        <v>168</v>
      </c>
      <c r="E40" s="240" t="s">
        <v>142</v>
      </c>
      <c r="F40" s="240" t="s">
        <v>167</v>
      </c>
      <c r="G40" s="240"/>
      <c r="H40" s="240"/>
      <c r="I40" s="240"/>
      <c r="J40" s="240"/>
      <c r="K40" s="240"/>
      <c r="L40" s="240" t="s">
        <v>1145</v>
      </c>
      <c r="M40" s="218"/>
      <c r="N40" s="218"/>
      <c r="O40" s="239"/>
      <c r="P40" s="239"/>
      <c r="Q40" s="220"/>
      <c r="R40" s="220"/>
      <c r="S40" s="238"/>
      <c r="T40" s="238"/>
      <c r="U40" s="241"/>
      <c r="V40" s="241"/>
    </row>
    <row r="41" spans="1:22" outlineLevel="1" x14ac:dyDescent="0.25">
      <c r="B41" s="3"/>
      <c r="C41" s="76"/>
      <c r="D41" s="76"/>
      <c r="E41" s="212"/>
      <c r="F41" s="113"/>
      <c r="G41" s="113"/>
      <c r="H41" s="113"/>
      <c r="I41" s="212"/>
      <c r="J41" s="212"/>
      <c r="K41" s="212"/>
      <c r="L41" s="11"/>
      <c r="M41" s="218"/>
      <c r="N41" s="218"/>
      <c r="O41" s="239"/>
      <c r="P41" s="239"/>
      <c r="Q41" s="220"/>
      <c r="R41" s="220"/>
      <c r="S41" s="238"/>
      <c r="T41" s="238"/>
      <c r="U41" s="241"/>
      <c r="V41" s="241"/>
    </row>
    <row r="42" spans="1:22" outlineLevel="1" x14ac:dyDescent="0.25">
      <c r="B42" s="3"/>
      <c r="C42" s="251" t="s">
        <v>1146</v>
      </c>
      <c r="D42" s="251" t="s">
        <v>170</v>
      </c>
      <c r="E42" s="240" t="s">
        <v>145</v>
      </c>
      <c r="F42" s="240" t="s">
        <v>169</v>
      </c>
      <c r="G42" s="252"/>
      <c r="H42" s="240" t="s">
        <v>432</v>
      </c>
      <c r="I42" s="240" t="s">
        <v>433</v>
      </c>
      <c r="J42" s="240"/>
      <c r="K42" s="240"/>
      <c r="L42" s="240" t="s">
        <v>1145</v>
      </c>
      <c r="M42" s="218"/>
      <c r="N42" s="218"/>
      <c r="O42" s="239"/>
      <c r="P42" s="239"/>
      <c r="Q42" s="220"/>
      <c r="R42" s="220"/>
      <c r="S42" s="238"/>
      <c r="T42" s="238"/>
      <c r="U42" s="241"/>
      <c r="V42" s="241"/>
    </row>
    <row r="43" spans="1:22" outlineLevel="1" x14ac:dyDescent="0.25">
      <c r="B43" s="3"/>
      <c r="C43" s="251"/>
      <c r="D43" s="251" t="s">
        <v>172</v>
      </c>
      <c r="E43" s="240" t="s">
        <v>142</v>
      </c>
      <c r="F43" s="240" t="s">
        <v>171</v>
      </c>
      <c r="G43" s="240"/>
      <c r="H43" s="240"/>
      <c r="I43" s="240"/>
      <c r="J43" s="240"/>
      <c r="K43" s="240"/>
      <c r="L43" s="240" t="s">
        <v>1145</v>
      </c>
      <c r="M43" s="218"/>
      <c r="N43" s="218"/>
      <c r="O43" s="239"/>
      <c r="P43" s="239"/>
      <c r="Q43" s="220"/>
      <c r="R43" s="220"/>
      <c r="S43" s="238"/>
      <c r="T43" s="238"/>
      <c r="U43" s="241"/>
      <c r="V43" s="241"/>
    </row>
    <row r="44" spans="1:22" outlineLevel="1" x14ac:dyDescent="0.25">
      <c r="C44" s="9"/>
      <c r="D44" s="76"/>
      <c r="E44" s="212"/>
      <c r="F44" s="113"/>
      <c r="G44" s="113"/>
      <c r="H44" s="113"/>
      <c r="I44" s="212"/>
      <c r="J44" s="212"/>
      <c r="K44" s="212"/>
      <c r="L44" s="11"/>
      <c r="M44" s="218"/>
      <c r="N44" s="218"/>
      <c r="O44" s="239"/>
      <c r="P44" s="239"/>
      <c r="Q44" s="220"/>
      <c r="R44" s="220"/>
      <c r="S44" s="238"/>
      <c r="T44" s="238"/>
      <c r="U44" s="241"/>
      <c r="V44" s="241"/>
    </row>
    <row r="45" spans="1:22" outlineLevel="1" x14ac:dyDescent="0.25">
      <c r="C45" s="9"/>
      <c r="D45" s="76"/>
      <c r="E45" s="212"/>
      <c r="F45" s="113"/>
      <c r="G45" s="113"/>
      <c r="H45" s="113"/>
      <c r="I45" s="212"/>
      <c r="J45" s="212"/>
      <c r="K45" s="212"/>
      <c r="L45" s="11"/>
      <c r="M45" s="218"/>
      <c r="N45" s="218"/>
      <c r="O45" s="239"/>
      <c r="P45" s="239"/>
      <c r="Q45" s="220"/>
      <c r="R45" s="220"/>
      <c r="S45" s="238"/>
      <c r="T45" s="238"/>
      <c r="U45" s="241"/>
      <c r="V45" s="241"/>
    </row>
    <row r="46" spans="1:22" outlineLevel="1" x14ac:dyDescent="0.25">
      <c r="A46" s="286" t="s">
        <v>1147</v>
      </c>
      <c r="B46" s="287"/>
      <c r="C46" s="287"/>
      <c r="D46" s="288"/>
      <c r="E46" s="289"/>
      <c r="F46" s="289"/>
      <c r="G46" s="289"/>
      <c r="H46" s="289"/>
      <c r="I46" s="289"/>
      <c r="J46" s="289"/>
      <c r="K46" s="289"/>
      <c r="L46" s="290"/>
      <c r="M46" s="295">
        <v>0.28472222222222221</v>
      </c>
      <c r="N46" s="295">
        <v>0.40971064814814812</v>
      </c>
      <c r="O46" s="294">
        <v>0.40972222222222227</v>
      </c>
      <c r="P46" s="294">
        <v>0.78472222222222221</v>
      </c>
      <c r="Q46" s="295">
        <v>0.79167824074074078</v>
      </c>
      <c r="R46" s="295">
        <v>0.99304398148148154</v>
      </c>
      <c r="S46" s="295">
        <v>0.40972222222222227</v>
      </c>
      <c r="T46" s="295">
        <v>0.79165509259259259</v>
      </c>
      <c r="U46" s="295">
        <v>0.40972222222222227</v>
      </c>
      <c r="V46" s="295">
        <v>0.79165509259259259</v>
      </c>
    </row>
    <row r="47" spans="1:22" outlineLevel="1" x14ac:dyDescent="0.25">
      <c r="A47" s="3"/>
      <c r="B47" s="233" t="s">
        <v>1124</v>
      </c>
      <c r="D47" s="76"/>
      <c r="E47" s="212"/>
      <c r="F47" s="113"/>
      <c r="G47" s="113"/>
      <c r="H47" s="113"/>
      <c r="I47" s="212"/>
      <c r="J47" s="212"/>
      <c r="K47" s="212"/>
      <c r="L47" s="11"/>
      <c r="M47" s="218"/>
      <c r="N47" s="218"/>
      <c r="O47" s="239"/>
      <c r="P47" s="239"/>
      <c r="Q47" s="220"/>
      <c r="R47" s="220"/>
      <c r="S47" s="238"/>
      <c r="T47" s="238"/>
      <c r="U47" s="241"/>
      <c r="V47" s="241"/>
    </row>
    <row r="48" spans="1:22" outlineLevel="1" x14ac:dyDescent="0.25">
      <c r="A48" s="233"/>
      <c r="B48" s="3"/>
      <c r="C48" s="234" t="s">
        <v>1148</v>
      </c>
      <c r="D48" s="235" t="s">
        <v>52</v>
      </c>
      <c r="E48" s="240"/>
      <c r="F48" s="240"/>
      <c r="G48" s="240"/>
      <c r="H48" s="240"/>
      <c r="I48" s="240"/>
      <c r="J48" s="240"/>
      <c r="K48" s="240"/>
      <c r="L48" s="236" t="s">
        <v>229</v>
      </c>
      <c r="M48" s="214">
        <v>0.28472222222222221</v>
      </c>
      <c r="N48" s="214">
        <v>0.40971064814814812</v>
      </c>
      <c r="O48" s="215">
        <v>0.40972222222222227</v>
      </c>
      <c r="P48" s="215">
        <v>0.78472222222222221</v>
      </c>
      <c r="Q48" s="216">
        <v>0.79167824074074078</v>
      </c>
      <c r="R48" s="216">
        <v>0.99304398148148154</v>
      </c>
      <c r="S48" s="217">
        <v>0.40972222222222227</v>
      </c>
      <c r="T48" s="217">
        <v>0.79165509259259259</v>
      </c>
      <c r="U48" s="232">
        <v>0.40972222222222227</v>
      </c>
      <c r="V48" s="232">
        <v>0.79165509259259259</v>
      </c>
    </row>
    <row r="49" spans="1:22" outlineLevel="1" x14ac:dyDescent="0.25">
      <c r="A49" s="233"/>
      <c r="B49" s="3"/>
      <c r="C49" s="234"/>
      <c r="D49" s="235" t="s">
        <v>1149</v>
      </c>
      <c r="E49" s="240" t="s">
        <v>116</v>
      </c>
      <c r="F49" s="240" t="s">
        <v>119</v>
      </c>
      <c r="G49" s="240" t="s">
        <v>668</v>
      </c>
      <c r="H49" s="240" t="s">
        <v>224</v>
      </c>
      <c r="I49" s="240" t="s">
        <v>490</v>
      </c>
      <c r="J49" s="240"/>
      <c r="K49" s="240"/>
      <c r="L49" s="236" t="s">
        <v>229</v>
      </c>
      <c r="M49" s="214"/>
      <c r="N49" s="214"/>
      <c r="O49" s="215"/>
      <c r="P49" s="215"/>
      <c r="Q49" s="216"/>
      <c r="R49" s="216"/>
      <c r="S49" s="217"/>
      <c r="T49" s="217"/>
      <c r="U49" s="232"/>
      <c r="V49" s="232"/>
    </row>
    <row r="50" spans="1:22" outlineLevel="1" x14ac:dyDescent="0.25">
      <c r="A50" s="233"/>
      <c r="B50" s="3"/>
      <c r="C50" s="234"/>
      <c r="D50" s="235" t="s">
        <v>1150</v>
      </c>
      <c r="E50" s="240" t="s">
        <v>116</v>
      </c>
      <c r="F50" s="240" t="s">
        <v>118</v>
      </c>
      <c r="G50" s="240" t="s">
        <v>668</v>
      </c>
      <c r="H50" s="240" t="s">
        <v>608</v>
      </c>
      <c r="I50" s="240" t="s">
        <v>617</v>
      </c>
      <c r="J50" s="240"/>
      <c r="K50" s="240"/>
      <c r="L50" s="236" t="s">
        <v>229</v>
      </c>
      <c r="M50" s="214"/>
      <c r="N50" s="214"/>
      <c r="O50" s="215"/>
      <c r="P50" s="215"/>
      <c r="Q50" s="216"/>
      <c r="R50" s="216"/>
      <c r="S50" s="217"/>
      <c r="T50" s="217"/>
      <c r="U50" s="232"/>
      <c r="V50" s="232"/>
    </row>
    <row r="51" spans="1:22" outlineLevel="1" x14ac:dyDescent="0.25">
      <c r="A51" s="3"/>
      <c r="B51" s="3"/>
      <c r="C51" s="9"/>
      <c r="D51" s="237" t="s">
        <v>1206</v>
      </c>
      <c r="E51" s="212"/>
      <c r="F51" s="113"/>
      <c r="G51" s="113"/>
      <c r="H51" s="113"/>
      <c r="I51" s="212"/>
      <c r="J51" s="212"/>
      <c r="K51" s="212"/>
      <c r="L51" s="212" t="s">
        <v>229</v>
      </c>
      <c r="M51" s="218">
        <v>0.28472222222222221</v>
      </c>
      <c r="N51" s="218" t="s">
        <v>1205</v>
      </c>
      <c r="O51" s="219" t="s">
        <v>5</v>
      </c>
      <c r="P51" s="219" t="s">
        <v>5</v>
      </c>
      <c r="Q51" s="220" t="s">
        <v>5</v>
      </c>
      <c r="R51" s="220" t="s">
        <v>5</v>
      </c>
      <c r="S51" s="238">
        <v>0.40972222222222227</v>
      </c>
      <c r="T51" s="238">
        <v>0.41665509259259265</v>
      </c>
      <c r="U51" s="241">
        <v>0.40972222222222227</v>
      </c>
      <c r="V51" s="241" t="s">
        <v>1205</v>
      </c>
    </row>
    <row r="52" spans="1:22" outlineLevel="1" x14ac:dyDescent="0.25">
      <c r="A52" s="3"/>
      <c r="B52" s="3"/>
      <c r="C52" s="9"/>
      <c r="D52" s="237" t="s">
        <v>1126</v>
      </c>
      <c r="E52" s="212"/>
      <c r="F52" s="113"/>
      <c r="G52" s="113"/>
      <c r="H52" s="113"/>
      <c r="I52" s="212"/>
      <c r="J52" s="212"/>
      <c r="K52" s="212"/>
      <c r="L52" s="212" t="s">
        <v>229</v>
      </c>
      <c r="M52" s="218">
        <v>0.29166666666666669</v>
      </c>
      <c r="N52" s="218">
        <v>0.40971064814814812</v>
      </c>
      <c r="O52" s="239">
        <v>0.40972222222222227</v>
      </c>
      <c r="P52" s="239">
        <v>0.77776620370370375</v>
      </c>
      <c r="Q52" s="220">
        <v>0.79167824074074078</v>
      </c>
      <c r="R52" s="220">
        <v>0.99304398148148154</v>
      </c>
      <c r="S52" s="238">
        <v>0.41666666666666669</v>
      </c>
      <c r="T52" s="238">
        <v>0.79165509259259259</v>
      </c>
      <c r="U52" s="241">
        <v>0.41666666666666669</v>
      </c>
      <c r="V52" s="241">
        <v>0.77776620370370375</v>
      </c>
    </row>
    <row r="53" spans="1:22" outlineLevel="1" x14ac:dyDescent="0.25">
      <c r="A53" s="3"/>
      <c r="B53" s="3"/>
      <c r="C53" s="9"/>
      <c r="D53" s="237" t="s">
        <v>1127</v>
      </c>
      <c r="E53" s="212"/>
      <c r="F53" s="113"/>
      <c r="G53" s="113"/>
      <c r="H53" s="113"/>
      <c r="I53" s="212"/>
      <c r="J53" s="212"/>
      <c r="K53" s="212"/>
      <c r="L53" s="212" t="s">
        <v>229</v>
      </c>
      <c r="M53" s="218" t="s">
        <v>5</v>
      </c>
      <c r="N53" s="218" t="s">
        <v>5</v>
      </c>
      <c r="O53" s="239">
        <v>0.77778935185185183</v>
      </c>
      <c r="P53" s="239">
        <v>0.78472222222222221</v>
      </c>
      <c r="Q53" s="220" t="s">
        <v>5</v>
      </c>
      <c r="R53" s="220" t="s">
        <v>5</v>
      </c>
      <c r="S53" s="238" t="s">
        <v>5</v>
      </c>
      <c r="T53" s="238" t="s">
        <v>5</v>
      </c>
      <c r="U53" s="241">
        <v>0.77778935185185183</v>
      </c>
      <c r="V53" s="241">
        <v>0.78472222222222221</v>
      </c>
    </row>
    <row r="54" spans="1:22" outlineLevel="1" x14ac:dyDescent="0.25">
      <c r="C54" s="9"/>
      <c r="D54" s="76"/>
      <c r="E54" s="212"/>
      <c r="F54" s="113"/>
      <c r="G54" s="113"/>
      <c r="H54" s="113"/>
      <c r="I54" s="212"/>
      <c r="J54" s="212"/>
      <c r="K54" s="212"/>
      <c r="L54" s="11"/>
      <c r="M54" s="218"/>
      <c r="N54" s="218"/>
      <c r="O54" s="239"/>
      <c r="P54" s="239"/>
      <c r="Q54" s="220"/>
      <c r="R54" s="220"/>
      <c r="S54" s="238"/>
      <c r="T54" s="238"/>
      <c r="U54" s="241"/>
      <c r="V54" s="241"/>
    </row>
    <row r="55" spans="1:22" outlineLevel="1" x14ac:dyDescent="0.25">
      <c r="A55" s="3"/>
      <c r="B55" s="3"/>
      <c r="C55" s="234" t="s">
        <v>1132</v>
      </c>
      <c r="D55" s="235" t="s">
        <v>1133</v>
      </c>
      <c r="E55" s="240" t="s">
        <v>116</v>
      </c>
      <c r="F55" s="240" t="s">
        <v>121</v>
      </c>
      <c r="G55" s="240"/>
      <c r="H55" s="240"/>
      <c r="I55" s="240"/>
      <c r="J55" s="240"/>
      <c r="K55" s="240"/>
      <c r="L55" s="236" t="s">
        <v>229</v>
      </c>
      <c r="M55" s="214">
        <v>0.28472222222222221</v>
      </c>
      <c r="N55" s="214">
        <v>0.40971064814814812</v>
      </c>
      <c r="O55" s="215">
        <v>0.40972222222222227</v>
      </c>
      <c r="P55" s="215">
        <v>0.79165509259259259</v>
      </c>
      <c r="Q55" s="216">
        <v>0.79167824074074078</v>
      </c>
      <c r="R55" s="216">
        <v>0.99304398148148154</v>
      </c>
      <c r="S55" s="217">
        <v>0.40972222222222227</v>
      </c>
      <c r="T55" s="217">
        <v>0.79165509259259259</v>
      </c>
      <c r="U55" s="232">
        <v>0.41666666666666669</v>
      </c>
      <c r="V55" s="232">
        <v>0.79165509259259259</v>
      </c>
    </row>
    <row r="56" spans="1:22" outlineLevel="1" x14ac:dyDescent="0.25">
      <c r="A56" s="3"/>
      <c r="B56" s="3"/>
      <c r="C56" s="9"/>
      <c r="D56" s="237" t="s">
        <v>1207</v>
      </c>
      <c r="E56" s="212"/>
      <c r="F56" s="113"/>
      <c r="G56" s="113"/>
      <c r="H56" s="113"/>
      <c r="I56" s="212"/>
      <c r="J56" s="212"/>
      <c r="K56" s="212"/>
      <c r="L56" s="212" t="s">
        <v>229</v>
      </c>
      <c r="M56" s="218" t="s">
        <v>5</v>
      </c>
      <c r="N56" s="218" t="s">
        <v>5</v>
      </c>
      <c r="O56" s="219" t="s">
        <v>5</v>
      </c>
      <c r="P56" s="219" t="s">
        <v>5</v>
      </c>
      <c r="Q56" s="220" t="s">
        <v>5</v>
      </c>
      <c r="R56" s="220" t="s">
        <v>5</v>
      </c>
      <c r="S56" s="238" t="s">
        <v>5</v>
      </c>
      <c r="T56" s="238" t="s">
        <v>5</v>
      </c>
      <c r="U56" s="241" t="s">
        <v>5</v>
      </c>
      <c r="V56" s="241" t="s">
        <v>5</v>
      </c>
    </row>
    <row r="57" spans="1:22" outlineLevel="1" x14ac:dyDescent="0.25">
      <c r="A57" s="3"/>
      <c r="B57" s="3"/>
      <c r="C57" s="9"/>
      <c r="D57" s="237" t="s">
        <v>1126</v>
      </c>
      <c r="E57" s="212"/>
      <c r="F57" s="113"/>
      <c r="G57" s="113"/>
      <c r="H57" s="113"/>
      <c r="I57" s="212"/>
      <c r="J57" s="212"/>
      <c r="K57" s="212"/>
      <c r="L57" s="212" t="s">
        <v>229</v>
      </c>
      <c r="M57" s="218">
        <v>0.28472222222222221</v>
      </c>
      <c r="N57" s="218">
        <v>0.40971064814814812</v>
      </c>
      <c r="O57" s="239">
        <v>0.40972222222222227</v>
      </c>
      <c r="P57" s="239">
        <v>0.79165509259259259</v>
      </c>
      <c r="Q57" s="220">
        <v>0.79167824074074078</v>
      </c>
      <c r="R57" s="220">
        <v>0.99304398148148154</v>
      </c>
      <c r="S57" s="238">
        <v>0.40972222222222227</v>
      </c>
      <c r="T57" s="238">
        <v>0.79165509259259259</v>
      </c>
      <c r="U57" s="241">
        <v>0.41666666666666669</v>
      </c>
      <c r="V57" s="241">
        <v>0.79165509259259259</v>
      </c>
    </row>
    <row r="58" spans="1:22" outlineLevel="1" x14ac:dyDescent="0.25">
      <c r="A58" s="3"/>
      <c r="B58" s="3"/>
      <c r="C58" s="9"/>
      <c r="D58" s="237" t="s">
        <v>1127</v>
      </c>
      <c r="E58" s="212"/>
      <c r="F58" s="113"/>
      <c r="G58" s="113"/>
      <c r="H58" s="113"/>
      <c r="I58" s="212"/>
      <c r="J58" s="212"/>
      <c r="K58" s="212"/>
      <c r="L58" s="212" t="s">
        <v>229</v>
      </c>
      <c r="M58" s="218" t="s">
        <v>5</v>
      </c>
      <c r="N58" s="218" t="s">
        <v>5</v>
      </c>
      <c r="O58" s="219" t="s">
        <v>5</v>
      </c>
      <c r="P58" s="219" t="s">
        <v>5</v>
      </c>
      <c r="Q58" s="220" t="s">
        <v>5</v>
      </c>
      <c r="R58" s="220" t="s">
        <v>5</v>
      </c>
      <c r="S58" s="238" t="s">
        <v>5</v>
      </c>
      <c r="T58" s="238" t="s">
        <v>5</v>
      </c>
      <c r="U58" s="241" t="s">
        <v>5</v>
      </c>
      <c r="V58" s="241" t="s">
        <v>5</v>
      </c>
    </row>
    <row r="59" spans="1:22" outlineLevel="1" x14ac:dyDescent="0.25">
      <c r="C59" s="9"/>
      <c r="D59" s="76"/>
      <c r="E59" s="212"/>
      <c r="F59" s="113"/>
      <c r="G59" s="113"/>
      <c r="H59" s="113"/>
      <c r="I59" s="212"/>
      <c r="J59" s="212"/>
      <c r="K59" s="212"/>
      <c r="L59" s="11"/>
      <c r="M59" s="218"/>
      <c r="N59" s="218"/>
      <c r="O59" s="239"/>
      <c r="P59" s="239"/>
      <c r="Q59" s="220"/>
      <c r="R59" s="220"/>
      <c r="S59" s="238"/>
      <c r="T59" s="238"/>
      <c r="U59" s="241"/>
      <c r="V59" s="241"/>
    </row>
    <row r="60" spans="1:22" outlineLevel="1" x14ac:dyDescent="0.25">
      <c r="A60" s="3"/>
      <c r="B60" s="3"/>
      <c r="C60" s="234" t="s">
        <v>1134</v>
      </c>
      <c r="D60" s="235" t="s">
        <v>1135</v>
      </c>
      <c r="E60" s="240"/>
      <c r="F60" s="240"/>
      <c r="G60" s="240"/>
      <c r="H60" s="240"/>
      <c r="I60" s="240"/>
      <c r="J60" s="240"/>
      <c r="K60" s="240"/>
      <c r="L60" s="236" t="s">
        <v>1136</v>
      </c>
      <c r="M60" s="214">
        <v>0.28472222222222221</v>
      </c>
      <c r="N60" s="214">
        <v>0.40971064814814812</v>
      </c>
      <c r="O60" s="215">
        <v>0.40972222222222227</v>
      </c>
      <c r="P60" s="215">
        <v>0.79165509259259259</v>
      </c>
      <c r="Q60" s="216">
        <v>0.79167824074074078</v>
      </c>
      <c r="R60" s="216">
        <v>0.99304398148148154</v>
      </c>
      <c r="S60" s="217">
        <v>0.40972222222222227</v>
      </c>
      <c r="T60" s="217">
        <v>0.79165509259259259</v>
      </c>
      <c r="U60" s="232">
        <v>0.40972222222222227</v>
      </c>
      <c r="V60" s="232">
        <v>0.79165509259259259</v>
      </c>
    </row>
    <row r="61" spans="1:22" outlineLevel="1" x14ac:dyDescent="0.25">
      <c r="A61" s="3"/>
      <c r="B61" s="3"/>
      <c r="C61" s="234"/>
      <c r="D61" s="251" t="s">
        <v>459</v>
      </c>
      <c r="E61" s="240"/>
      <c r="F61" s="240"/>
      <c r="G61" s="240"/>
      <c r="H61" s="240"/>
      <c r="I61" s="240"/>
      <c r="J61" s="240"/>
      <c r="K61" s="240"/>
      <c r="L61" s="236"/>
      <c r="M61" s="214"/>
      <c r="N61" s="214"/>
      <c r="O61" s="215"/>
      <c r="P61" s="215"/>
      <c r="Q61" s="216"/>
      <c r="R61" s="216"/>
      <c r="S61" s="217"/>
      <c r="T61" s="217"/>
      <c r="U61" s="232"/>
      <c r="V61" s="232"/>
    </row>
    <row r="62" spans="1:22" outlineLevel="1" x14ac:dyDescent="0.25">
      <c r="A62" s="3"/>
      <c r="B62" s="3"/>
      <c r="C62" s="234"/>
      <c r="D62" s="251" t="s">
        <v>1151</v>
      </c>
      <c r="E62" s="240" t="s">
        <v>122</v>
      </c>
      <c r="F62" s="240" t="s">
        <v>125</v>
      </c>
      <c r="G62" s="240" t="s">
        <v>675</v>
      </c>
      <c r="H62" s="240" t="s">
        <v>227</v>
      </c>
      <c r="I62" s="240" t="s">
        <v>493</v>
      </c>
      <c r="J62" s="240"/>
      <c r="K62" s="240"/>
      <c r="L62" s="236"/>
      <c r="M62" s="214"/>
      <c r="N62" s="214"/>
      <c r="O62" s="215"/>
      <c r="P62" s="215"/>
      <c r="Q62" s="216"/>
      <c r="R62" s="216"/>
      <c r="S62" s="217"/>
      <c r="T62" s="217"/>
      <c r="U62" s="232"/>
      <c r="V62" s="232"/>
    </row>
    <row r="63" spans="1:22" outlineLevel="1" x14ac:dyDescent="0.25">
      <c r="A63" s="3"/>
      <c r="B63" s="3"/>
      <c r="C63" s="234"/>
      <c r="D63" s="251" t="s">
        <v>1152</v>
      </c>
      <c r="E63" s="240" t="s">
        <v>122</v>
      </c>
      <c r="F63" s="240" t="s">
        <v>124</v>
      </c>
      <c r="G63" s="240" t="s">
        <v>675</v>
      </c>
      <c r="H63" s="240" t="s">
        <v>611</v>
      </c>
      <c r="I63" s="240" t="s">
        <v>620</v>
      </c>
      <c r="J63" s="240"/>
      <c r="K63" s="240"/>
      <c r="L63" s="236"/>
      <c r="M63" s="214"/>
      <c r="N63" s="214"/>
      <c r="O63" s="215"/>
      <c r="P63" s="215"/>
      <c r="Q63" s="216"/>
      <c r="R63" s="216"/>
      <c r="S63" s="217"/>
      <c r="T63" s="217"/>
      <c r="U63" s="232"/>
      <c r="V63" s="232"/>
    </row>
    <row r="64" spans="1:22" outlineLevel="1" x14ac:dyDescent="0.25">
      <c r="A64" s="3"/>
      <c r="B64" s="3"/>
      <c r="C64" s="76"/>
      <c r="D64" s="76"/>
      <c r="E64" s="212"/>
      <c r="F64" s="113"/>
      <c r="G64" s="113"/>
      <c r="H64" s="113"/>
      <c r="I64" s="212"/>
      <c r="J64" s="212"/>
      <c r="K64" s="212"/>
      <c r="L64" s="212" t="s">
        <v>1137</v>
      </c>
      <c r="M64" s="218">
        <v>0.28472222222222221</v>
      </c>
      <c r="N64" s="218">
        <v>0.40971064814814812</v>
      </c>
      <c r="O64" s="239">
        <v>0.40972222222222227</v>
      </c>
      <c r="P64" s="239">
        <v>0.79165509259259259</v>
      </c>
      <c r="Q64" s="220">
        <v>0.79167824074074078</v>
      </c>
      <c r="R64" s="220">
        <v>0.99304398148148154</v>
      </c>
      <c r="S64" s="238">
        <v>0.40972222222222227</v>
      </c>
      <c r="T64" s="238">
        <v>0.79165509259259259</v>
      </c>
      <c r="U64" s="241">
        <v>0.40972222222222227</v>
      </c>
      <c r="V64" s="241">
        <v>0.79165509259259259</v>
      </c>
    </row>
    <row r="65" spans="1:22" outlineLevel="1" x14ac:dyDescent="0.25">
      <c r="A65" s="3"/>
      <c r="B65" s="3"/>
      <c r="C65" s="76"/>
      <c r="D65" s="76"/>
      <c r="E65" s="212"/>
      <c r="F65" s="113"/>
      <c r="G65" s="113"/>
      <c r="H65" s="113"/>
      <c r="I65" s="212"/>
      <c r="J65" s="212"/>
      <c r="K65" s="212"/>
      <c r="L65" s="212" t="s">
        <v>468</v>
      </c>
      <c r="M65" s="218">
        <v>0.28472222222222221</v>
      </c>
      <c r="N65" s="218">
        <v>0.40971064814814812</v>
      </c>
      <c r="O65" s="239">
        <v>0.40972222222222227</v>
      </c>
      <c r="P65" s="239">
        <v>0.79165509259259259</v>
      </c>
      <c r="Q65" s="220" t="s">
        <v>5</v>
      </c>
      <c r="R65" s="220" t="s">
        <v>5</v>
      </c>
      <c r="S65" s="238" t="s">
        <v>5</v>
      </c>
      <c r="T65" s="238" t="s">
        <v>5</v>
      </c>
      <c r="U65" s="241">
        <v>0.40972222222222227</v>
      </c>
      <c r="V65" s="241">
        <v>0.79165509259259259</v>
      </c>
    </row>
    <row r="66" spans="1:22" outlineLevel="1" x14ac:dyDescent="0.25">
      <c r="A66" s="3"/>
      <c r="B66" s="3"/>
      <c r="C66" s="76"/>
      <c r="D66" s="76"/>
      <c r="E66" s="212"/>
      <c r="F66" s="113"/>
      <c r="G66" s="113"/>
      <c r="H66" s="113"/>
      <c r="I66" s="212"/>
      <c r="J66" s="212"/>
      <c r="K66" s="212"/>
      <c r="L66" s="212" t="s">
        <v>1138</v>
      </c>
      <c r="M66" s="218">
        <v>0.28472222222222221</v>
      </c>
      <c r="N66" s="218">
        <v>0.40971064814814812</v>
      </c>
      <c r="O66" s="239">
        <v>0.40972222222222227</v>
      </c>
      <c r="P66" s="239">
        <v>0.79165509259259259</v>
      </c>
      <c r="Q66" s="220">
        <v>0.79167824074074078</v>
      </c>
      <c r="R66" s="220">
        <v>0.99304398148148154</v>
      </c>
      <c r="S66" s="238">
        <v>0.40972222222222227</v>
      </c>
      <c r="T66" s="238">
        <v>0.79165509259259259</v>
      </c>
      <c r="U66" s="241">
        <v>0.40972222222222227</v>
      </c>
      <c r="V66" s="241">
        <v>0.79165509259259259</v>
      </c>
    </row>
    <row r="67" spans="1:22" outlineLevel="1" x14ac:dyDescent="0.25">
      <c r="A67" s="3"/>
      <c r="B67" s="3"/>
      <c r="C67" s="251"/>
      <c r="D67" s="251" t="s">
        <v>71</v>
      </c>
      <c r="E67" s="240"/>
      <c r="F67" s="240"/>
      <c r="G67" s="240"/>
      <c r="H67" s="240"/>
      <c r="I67" s="240"/>
      <c r="J67" s="240"/>
      <c r="K67" s="240"/>
      <c r="L67" s="240"/>
      <c r="M67" s="218"/>
      <c r="N67" s="218"/>
      <c r="O67" s="239"/>
      <c r="P67" s="239"/>
      <c r="Q67" s="220"/>
      <c r="R67" s="220"/>
      <c r="S67" s="238"/>
      <c r="T67" s="238"/>
      <c r="U67" s="241"/>
      <c r="V67" s="241"/>
    </row>
    <row r="68" spans="1:22" outlineLevel="1" x14ac:dyDescent="0.25">
      <c r="A68" s="3"/>
      <c r="B68" s="3"/>
      <c r="C68" s="251"/>
      <c r="D68" s="251" t="s">
        <v>1151</v>
      </c>
      <c r="E68" s="240" t="s">
        <v>145</v>
      </c>
      <c r="F68" s="240" t="s">
        <v>148</v>
      </c>
      <c r="G68" s="240" t="s">
        <v>676</v>
      </c>
      <c r="H68" s="240" t="s">
        <v>231</v>
      </c>
      <c r="I68" s="240" t="s">
        <v>496</v>
      </c>
      <c r="J68" s="240"/>
      <c r="K68" s="240"/>
      <c r="L68" s="240"/>
      <c r="M68" s="218"/>
      <c r="N68" s="218"/>
      <c r="O68" s="239"/>
      <c r="P68" s="239"/>
      <c r="Q68" s="220"/>
      <c r="R68" s="220"/>
      <c r="S68" s="238"/>
      <c r="T68" s="238"/>
      <c r="U68" s="241"/>
      <c r="V68" s="241"/>
    </row>
    <row r="69" spans="1:22" outlineLevel="1" x14ac:dyDescent="0.25">
      <c r="A69" s="3"/>
      <c r="B69" s="3"/>
      <c r="C69" s="251"/>
      <c r="D69" s="251" t="s">
        <v>1152</v>
      </c>
      <c r="E69" s="240" t="s">
        <v>145</v>
      </c>
      <c r="F69" s="240" t="s">
        <v>147</v>
      </c>
      <c r="G69" s="240" t="s">
        <v>676</v>
      </c>
      <c r="H69" s="240" t="s">
        <v>614</v>
      </c>
      <c r="I69" s="240" t="s">
        <v>623</v>
      </c>
      <c r="J69" s="240"/>
      <c r="K69" s="240"/>
      <c r="L69" s="240"/>
      <c r="M69" s="218"/>
      <c r="N69" s="218"/>
      <c r="O69" s="239"/>
      <c r="P69" s="239"/>
      <c r="Q69" s="220"/>
      <c r="R69" s="220"/>
      <c r="S69" s="238"/>
      <c r="T69" s="238"/>
      <c r="U69" s="241"/>
      <c r="V69" s="241"/>
    </row>
    <row r="70" spans="1:22" outlineLevel="1" x14ac:dyDescent="0.25">
      <c r="A70" s="3"/>
      <c r="B70" s="3"/>
      <c r="C70" s="76"/>
      <c r="D70" s="37"/>
      <c r="E70" s="212"/>
      <c r="F70" s="113"/>
      <c r="G70" s="113"/>
      <c r="H70" s="113"/>
      <c r="I70" s="212"/>
      <c r="J70" s="212"/>
      <c r="K70" s="212"/>
      <c r="L70" s="212" t="s">
        <v>1139</v>
      </c>
      <c r="M70" s="218">
        <v>0.28472222222222221</v>
      </c>
      <c r="N70" s="218">
        <v>0.40971064814814812</v>
      </c>
      <c r="O70" s="239">
        <v>0.40972222222222227</v>
      </c>
      <c r="P70" s="239">
        <v>0.79165509259259259</v>
      </c>
      <c r="Q70" s="220">
        <v>0.79167824074074078</v>
      </c>
      <c r="R70" s="220">
        <v>0.99304398148148154</v>
      </c>
      <c r="S70" s="238">
        <v>0.40972222222222227</v>
      </c>
      <c r="T70" s="238">
        <v>0.79165509259259259</v>
      </c>
      <c r="U70" s="241">
        <v>0.40972222222222227</v>
      </c>
      <c r="V70" s="241">
        <v>0.79165509259259259</v>
      </c>
    </row>
    <row r="71" spans="1:22" outlineLevel="1" x14ac:dyDescent="0.25">
      <c r="A71" s="3"/>
      <c r="B71" s="3"/>
      <c r="C71" s="76"/>
      <c r="D71" s="37"/>
      <c r="E71" s="212"/>
      <c r="F71" s="113"/>
      <c r="G71" s="113"/>
      <c r="H71" s="113"/>
      <c r="I71" s="212"/>
      <c r="J71" s="212"/>
      <c r="K71" s="212"/>
      <c r="L71" s="212" t="s">
        <v>10</v>
      </c>
      <c r="M71" s="218">
        <v>0.39583333333333331</v>
      </c>
      <c r="N71" s="218">
        <v>0.40971064814814812</v>
      </c>
      <c r="O71" s="239">
        <v>0.40972222222222227</v>
      </c>
      <c r="P71" s="239">
        <v>0.77083333333333337</v>
      </c>
      <c r="Q71" s="220" t="s">
        <v>5</v>
      </c>
      <c r="R71" s="220" t="s">
        <v>5</v>
      </c>
      <c r="S71" s="238" t="s">
        <v>5</v>
      </c>
      <c r="T71" s="238" t="s">
        <v>5</v>
      </c>
      <c r="U71" s="241">
        <v>0.40972222222222227</v>
      </c>
      <c r="V71" s="241">
        <v>0.77083333333333337</v>
      </c>
    </row>
    <row r="72" spans="1:22" outlineLevel="1" x14ac:dyDescent="0.25">
      <c r="A72" s="3"/>
      <c r="B72" s="3"/>
      <c r="C72" s="76"/>
      <c r="D72" s="37"/>
      <c r="E72" s="212"/>
      <c r="F72" s="113"/>
      <c r="G72" s="113"/>
      <c r="H72" s="113"/>
      <c r="I72" s="212"/>
      <c r="J72" s="212"/>
      <c r="K72" s="212"/>
      <c r="L72" s="212" t="s">
        <v>3</v>
      </c>
      <c r="M72" s="218">
        <v>0.28472222222222221</v>
      </c>
      <c r="N72" s="218">
        <v>0.40971064814814812</v>
      </c>
      <c r="O72" s="239">
        <v>0.40972222222222227</v>
      </c>
      <c r="P72" s="239">
        <v>0.79165509259259259</v>
      </c>
      <c r="Q72" s="220" t="s">
        <v>5</v>
      </c>
      <c r="R72" s="220" t="s">
        <v>5</v>
      </c>
      <c r="S72" s="238" t="s">
        <v>5</v>
      </c>
      <c r="T72" s="238" t="s">
        <v>5</v>
      </c>
      <c r="U72" s="241">
        <v>0.40972222222222227</v>
      </c>
      <c r="V72" s="241">
        <v>0.79165509259259259</v>
      </c>
    </row>
    <row r="73" spans="1:22" outlineLevel="1" x14ac:dyDescent="0.25">
      <c r="A73" s="3"/>
      <c r="B73" s="3"/>
      <c r="C73" s="76"/>
      <c r="D73" s="37"/>
      <c r="E73" s="212"/>
      <c r="F73" s="113"/>
      <c r="G73" s="113"/>
      <c r="H73" s="113"/>
      <c r="I73" s="212"/>
      <c r="J73" s="212"/>
      <c r="K73" s="212"/>
      <c r="L73" s="212" t="s">
        <v>1140</v>
      </c>
      <c r="M73" s="218">
        <v>0.28472222222222221</v>
      </c>
      <c r="N73" s="218">
        <v>0.40971064814814812</v>
      </c>
      <c r="O73" s="239">
        <v>0.40972222222222227</v>
      </c>
      <c r="P73" s="239">
        <v>0.79165509259259259</v>
      </c>
      <c r="Q73" s="220" t="s">
        <v>5</v>
      </c>
      <c r="R73" s="220" t="s">
        <v>5</v>
      </c>
      <c r="S73" s="238">
        <v>0.40972222222222227</v>
      </c>
      <c r="T73" s="238">
        <v>0.79165509259259259</v>
      </c>
      <c r="U73" s="241">
        <v>0.40972222222222227</v>
      </c>
      <c r="V73" s="241">
        <v>0.79165509259259259</v>
      </c>
    </row>
    <row r="74" spans="1:22" outlineLevel="1" x14ac:dyDescent="0.25">
      <c r="A74" s="3"/>
      <c r="B74" s="3"/>
      <c r="C74" s="76"/>
      <c r="D74" s="37"/>
      <c r="E74" s="212"/>
      <c r="F74" s="113"/>
      <c r="G74" s="113"/>
      <c r="H74" s="113"/>
      <c r="I74" s="212"/>
      <c r="J74" s="212"/>
      <c r="K74" s="212"/>
      <c r="L74" s="212" t="s">
        <v>1141</v>
      </c>
      <c r="M74" s="218">
        <v>0.28472222222222221</v>
      </c>
      <c r="N74" s="218">
        <v>0.40971064814814812</v>
      </c>
      <c r="O74" s="239">
        <v>0.40972222222222227</v>
      </c>
      <c r="P74" s="239">
        <v>0.79165509259259259</v>
      </c>
      <c r="Q74" s="220">
        <v>0.79167824074074078</v>
      </c>
      <c r="R74" s="220">
        <v>0.99304398148148154</v>
      </c>
      <c r="S74" s="238">
        <v>0.40972222222222227</v>
      </c>
      <c r="T74" s="238">
        <v>0.79165509259259259</v>
      </c>
      <c r="U74" s="241">
        <v>0.40972222222222227</v>
      </c>
      <c r="V74" s="241">
        <v>0.79165509259259259</v>
      </c>
    </row>
    <row r="75" spans="1:22" outlineLevel="1" x14ac:dyDescent="0.25">
      <c r="A75" s="3"/>
      <c r="B75" s="3"/>
      <c r="C75" s="76"/>
      <c r="D75" s="37"/>
      <c r="E75" s="212"/>
      <c r="F75" s="113"/>
      <c r="G75" s="113"/>
      <c r="H75" s="113"/>
      <c r="I75" s="212"/>
      <c r="J75" s="212"/>
      <c r="K75" s="212"/>
      <c r="L75" s="212" t="s">
        <v>1142</v>
      </c>
      <c r="M75" s="218">
        <v>0.28472222222222221</v>
      </c>
      <c r="N75" s="218">
        <v>0.40971064814814812</v>
      </c>
      <c r="O75" s="239">
        <v>0.40972222222222227</v>
      </c>
      <c r="P75" s="239">
        <v>0.79165509259259259</v>
      </c>
      <c r="Q75" s="220">
        <v>0.79167824074074078</v>
      </c>
      <c r="R75" s="220">
        <v>0.99304398148148154</v>
      </c>
      <c r="S75" s="238">
        <v>0.40972222222222227</v>
      </c>
      <c r="T75" s="238">
        <v>0.79165509259259259</v>
      </c>
      <c r="U75" s="241">
        <v>0.40972222222222227</v>
      </c>
      <c r="V75" s="241">
        <v>0.79165509259259259</v>
      </c>
    </row>
    <row r="76" spans="1:22" outlineLevel="1" x14ac:dyDescent="0.25">
      <c r="A76" s="3"/>
      <c r="B76" s="3"/>
      <c r="C76" s="76"/>
      <c r="D76" s="37"/>
      <c r="E76" s="212"/>
      <c r="F76" s="113"/>
      <c r="G76" s="113"/>
      <c r="H76" s="113"/>
      <c r="I76" s="212"/>
      <c r="J76" s="212"/>
      <c r="K76" s="212"/>
      <c r="L76" s="212"/>
      <c r="M76" s="218"/>
      <c r="N76" s="218"/>
      <c r="O76" s="239"/>
      <c r="P76" s="239"/>
      <c r="Q76" s="220"/>
      <c r="R76" s="220"/>
      <c r="S76" s="238"/>
      <c r="T76" s="238"/>
      <c r="U76" s="241"/>
      <c r="V76" s="241"/>
    </row>
    <row r="77" spans="1:22" outlineLevel="1" x14ac:dyDescent="0.25">
      <c r="B77" s="233" t="s">
        <v>1204</v>
      </c>
      <c r="C77" s="76"/>
      <c r="D77" s="76"/>
      <c r="E77" s="212"/>
      <c r="F77" s="212"/>
      <c r="G77" s="212"/>
      <c r="H77" s="212"/>
      <c r="I77" s="212"/>
      <c r="J77" s="212"/>
      <c r="K77" s="212"/>
      <c r="L77" s="11"/>
      <c r="M77" s="218"/>
      <c r="N77" s="218"/>
      <c r="O77" s="239"/>
      <c r="P77" s="239"/>
      <c r="Q77" s="220"/>
      <c r="R77" s="220"/>
      <c r="S77" s="238"/>
      <c r="T77" s="238"/>
      <c r="U77" s="241"/>
      <c r="V77" s="241"/>
    </row>
    <row r="78" spans="1:22" outlineLevel="1" x14ac:dyDescent="0.25">
      <c r="B78" s="233"/>
      <c r="C78" s="9" t="s">
        <v>1203</v>
      </c>
      <c r="D78" s="76"/>
      <c r="E78" s="212"/>
      <c r="F78" s="212"/>
      <c r="G78" s="212"/>
      <c r="H78" s="212"/>
      <c r="I78" s="212"/>
      <c r="J78" s="212"/>
      <c r="K78" s="212"/>
      <c r="L78" s="11"/>
      <c r="M78" s="218"/>
      <c r="N78" s="218"/>
      <c r="O78" s="239"/>
      <c r="P78" s="239"/>
      <c r="Q78" s="220"/>
      <c r="R78" s="220"/>
      <c r="S78" s="238"/>
      <c r="T78" s="238"/>
      <c r="U78" s="241"/>
      <c r="V78" s="241"/>
    </row>
    <row r="79" spans="1:22" outlineLevel="1" x14ac:dyDescent="0.25">
      <c r="A79" s="233"/>
      <c r="B79" s="3"/>
      <c r="C79" s="251" t="s">
        <v>1143</v>
      </c>
      <c r="D79" s="251" t="s">
        <v>164</v>
      </c>
      <c r="E79" s="240" t="s">
        <v>145</v>
      </c>
      <c r="F79" s="240" t="s">
        <v>163</v>
      </c>
      <c r="G79" s="240" t="s">
        <v>236</v>
      </c>
      <c r="H79" s="240" t="s">
        <v>165</v>
      </c>
      <c r="I79" s="240" t="s">
        <v>166</v>
      </c>
      <c r="J79" s="240"/>
      <c r="K79" s="240"/>
      <c r="L79" s="240" t="s">
        <v>1145</v>
      </c>
      <c r="M79" s="218"/>
      <c r="N79" s="218"/>
      <c r="O79" s="239"/>
      <c r="P79" s="239"/>
      <c r="Q79" s="220"/>
      <c r="R79" s="220"/>
      <c r="S79" s="238"/>
      <c r="T79" s="238"/>
      <c r="U79" s="241"/>
      <c r="V79" s="241"/>
    </row>
    <row r="80" spans="1:22" outlineLevel="1" x14ac:dyDescent="0.25">
      <c r="A80" s="233"/>
      <c r="B80" s="3"/>
      <c r="C80" s="76"/>
      <c r="D80" s="76"/>
      <c r="E80" s="212"/>
      <c r="F80" s="113"/>
      <c r="G80" s="113"/>
      <c r="H80" s="113"/>
      <c r="I80" s="212"/>
      <c r="J80" s="212"/>
      <c r="K80" s="212"/>
      <c r="L80" s="212"/>
      <c r="M80" s="218"/>
      <c r="N80" s="218"/>
      <c r="O80" s="239"/>
      <c r="P80" s="239"/>
      <c r="Q80" s="220"/>
      <c r="R80" s="220"/>
      <c r="S80" s="238"/>
      <c r="T80" s="238"/>
      <c r="U80" s="241"/>
      <c r="V80" s="241"/>
    </row>
    <row r="81" spans="1:30" outlineLevel="1" x14ac:dyDescent="0.25">
      <c r="A81" s="233"/>
      <c r="B81" s="3"/>
      <c r="C81" s="251" t="s">
        <v>1146</v>
      </c>
      <c r="D81" s="251" t="s">
        <v>170</v>
      </c>
      <c r="E81" s="240" t="s">
        <v>145</v>
      </c>
      <c r="F81" s="240" t="s">
        <v>169</v>
      </c>
      <c r="G81" s="252"/>
      <c r="H81" s="240" t="s">
        <v>432</v>
      </c>
      <c r="I81" s="240" t="s">
        <v>433</v>
      </c>
      <c r="J81" s="240"/>
      <c r="K81" s="240"/>
      <c r="L81" s="240" t="s">
        <v>1145</v>
      </c>
      <c r="M81" s="218"/>
      <c r="N81" s="218"/>
      <c r="O81" s="239"/>
      <c r="P81" s="239"/>
      <c r="Q81" s="220"/>
      <c r="R81" s="220"/>
      <c r="S81" s="238"/>
      <c r="T81" s="238"/>
      <c r="U81" s="241"/>
      <c r="V81" s="241"/>
    </row>
    <row r="82" spans="1:30" outlineLevel="1" x14ac:dyDescent="0.25">
      <c r="C82" s="76"/>
      <c r="D82" s="76"/>
      <c r="E82" s="212"/>
      <c r="F82" s="212"/>
      <c r="G82" s="212"/>
      <c r="H82" s="212"/>
      <c r="I82" s="212"/>
      <c r="J82" s="212"/>
      <c r="K82" s="212"/>
      <c r="L82" s="11"/>
      <c r="M82" s="218"/>
      <c r="N82" s="218"/>
      <c r="O82" s="239"/>
      <c r="P82" s="239"/>
      <c r="Q82" s="220"/>
      <c r="R82" s="220"/>
      <c r="S82" s="238"/>
      <c r="T82" s="238"/>
      <c r="U82" s="241"/>
      <c r="V82" s="241"/>
    </row>
    <row r="83" spans="1:30" outlineLevel="1" x14ac:dyDescent="0.25">
      <c r="A83" s="253"/>
      <c r="B83" s="253"/>
      <c r="C83" s="254"/>
      <c r="D83" s="255"/>
      <c r="E83" s="212"/>
      <c r="F83" s="212"/>
      <c r="G83" s="212"/>
      <c r="H83" s="212"/>
      <c r="I83" s="212"/>
      <c r="J83" s="212"/>
      <c r="K83" s="212"/>
      <c r="L83" s="11"/>
      <c r="M83" s="218"/>
      <c r="N83" s="218"/>
      <c r="O83" s="239"/>
      <c r="P83" s="239"/>
      <c r="Q83" s="220"/>
      <c r="R83" s="220"/>
      <c r="S83" s="238"/>
      <c r="T83" s="238"/>
      <c r="U83" s="241"/>
      <c r="V83" s="241"/>
    </row>
    <row r="84" spans="1:30" outlineLevel="1" x14ac:dyDescent="0.25">
      <c r="C84" s="9"/>
      <c r="D84" s="76"/>
      <c r="E84" s="212"/>
      <c r="F84" s="212"/>
      <c r="G84" s="212"/>
      <c r="H84" s="212"/>
      <c r="I84" s="212"/>
      <c r="J84" s="212"/>
      <c r="K84" s="212"/>
      <c r="L84" s="11"/>
      <c r="M84" s="218"/>
      <c r="N84" s="218"/>
      <c r="O84" s="239"/>
      <c r="P84" s="239"/>
      <c r="Q84" s="220"/>
      <c r="R84" s="220"/>
      <c r="S84" s="238"/>
      <c r="T84" s="238"/>
      <c r="U84" s="241"/>
      <c r="V84" s="241"/>
    </row>
    <row r="85" spans="1:30" x14ac:dyDescent="0.25">
      <c r="A85" s="223" t="s">
        <v>1153</v>
      </c>
      <c r="B85" s="224"/>
      <c r="C85" s="256"/>
      <c r="D85" s="226"/>
      <c r="E85" s="227"/>
      <c r="F85" s="227"/>
      <c r="G85" s="227"/>
      <c r="H85" s="227"/>
      <c r="I85" s="227"/>
      <c r="J85" s="227"/>
      <c r="K85" s="227"/>
      <c r="L85" s="256"/>
      <c r="M85" s="230"/>
      <c r="N85" s="230"/>
      <c r="O85" s="257"/>
      <c r="P85" s="257"/>
      <c r="Q85" s="230"/>
      <c r="R85" s="230"/>
      <c r="S85" s="230"/>
      <c r="T85" s="230"/>
      <c r="U85" s="230"/>
      <c r="V85" s="230"/>
      <c r="W85" s="224"/>
      <c r="X85" s="224"/>
      <c r="Y85" s="224"/>
      <c r="Z85" s="224"/>
      <c r="AA85" s="224"/>
      <c r="AB85" s="224"/>
      <c r="AC85" s="224"/>
      <c r="AD85" s="224"/>
    </row>
    <row r="86" spans="1:30" outlineLevel="1" x14ac:dyDescent="0.25">
      <c r="A86" s="286" t="s">
        <v>1154</v>
      </c>
      <c r="B86" s="287"/>
      <c r="C86" s="287"/>
      <c r="D86" s="288"/>
      <c r="E86" s="289"/>
      <c r="F86" s="289"/>
      <c r="G86" s="289"/>
      <c r="H86" s="289"/>
      <c r="I86" s="289"/>
      <c r="J86" s="289"/>
      <c r="K86" s="289"/>
      <c r="L86" s="290"/>
      <c r="M86" s="295">
        <v>0.28472222222222221</v>
      </c>
      <c r="N86" s="295">
        <v>0.40971064814814812</v>
      </c>
      <c r="O86" s="294">
        <v>0.40972222222222227</v>
      </c>
      <c r="P86" s="294">
        <v>0.79166666666666663</v>
      </c>
      <c r="Q86" s="295">
        <v>0.79167824074074078</v>
      </c>
      <c r="R86" s="295">
        <v>0.99304398148148154</v>
      </c>
      <c r="S86" s="291"/>
      <c r="T86" s="291"/>
      <c r="U86" s="295">
        <v>0.40972222222222227</v>
      </c>
      <c r="V86" s="295">
        <v>0.79165509259259259</v>
      </c>
    </row>
    <row r="87" spans="1:30" outlineLevel="1" x14ac:dyDescent="0.25">
      <c r="A87" s="3"/>
      <c r="B87" s="233" t="s">
        <v>1124</v>
      </c>
      <c r="C87" s="93"/>
      <c r="D87" s="37"/>
      <c r="E87" s="212"/>
      <c r="F87" s="212"/>
      <c r="G87" s="212"/>
      <c r="H87" s="212"/>
      <c r="I87" s="212"/>
      <c r="J87" s="212"/>
      <c r="K87" s="212"/>
      <c r="L87" s="11"/>
      <c r="M87" s="218"/>
      <c r="N87" s="218"/>
      <c r="O87" s="239"/>
      <c r="P87" s="239"/>
      <c r="Q87" s="220"/>
      <c r="R87" s="220"/>
      <c r="S87" s="238"/>
      <c r="T87" s="238"/>
      <c r="U87" s="241"/>
      <c r="V87" s="241"/>
    </row>
    <row r="88" spans="1:30" outlineLevel="1" x14ac:dyDescent="0.25">
      <c r="A88" s="3"/>
      <c r="B88" s="3"/>
      <c r="C88" s="234" t="s">
        <v>1125</v>
      </c>
      <c r="D88" s="235" t="s">
        <v>52</v>
      </c>
      <c r="E88" s="236"/>
      <c r="F88" s="236"/>
      <c r="G88" s="240"/>
      <c r="H88" s="240"/>
      <c r="I88" s="240"/>
      <c r="J88" s="240"/>
      <c r="K88" s="240"/>
      <c r="L88" s="236" t="s">
        <v>229</v>
      </c>
      <c r="M88" s="214">
        <v>0.28472222222222221</v>
      </c>
      <c r="N88" s="214">
        <v>0.40971064814814812</v>
      </c>
      <c r="O88" s="215">
        <v>0.40972222222222227</v>
      </c>
      <c r="P88" s="215">
        <v>0.79166666666666663</v>
      </c>
      <c r="Q88" s="216">
        <v>0.79167824074074078</v>
      </c>
      <c r="R88" s="216">
        <v>0.99304398148148154</v>
      </c>
      <c r="S88" s="238"/>
      <c r="T88" s="238"/>
      <c r="U88" s="232">
        <v>0.40972222222222227</v>
      </c>
      <c r="V88" s="232">
        <v>0.79165509259259259</v>
      </c>
    </row>
    <row r="89" spans="1:30" outlineLevel="1" x14ac:dyDescent="0.25">
      <c r="A89" s="3"/>
      <c r="B89" s="3"/>
      <c r="C89" s="234"/>
      <c r="D89" s="235" t="s">
        <v>1155</v>
      </c>
      <c r="E89" s="236" t="s">
        <v>116</v>
      </c>
      <c r="F89" s="236" t="s">
        <v>120</v>
      </c>
      <c r="G89" s="236" t="s">
        <v>557</v>
      </c>
      <c r="H89" s="236" t="s">
        <v>560</v>
      </c>
      <c r="I89" s="236" t="s">
        <v>225</v>
      </c>
      <c r="J89" s="236"/>
      <c r="K89" s="236"/>
      <c r="L89" s="236" t="s">
        <v>229</v>
      </c>
      <c r="M89" s="218"/>
      <c r="N89" s="218"/>
      <c r="O89" s="239"/>
      <c r="P89" s="239"/>
      <c r="Q89" s="220"/>
      <c r="R89" s="220"/>
      <c r="S89" s="238"/>
      <c r="T89" s="238"/>
      <c r="U89" s="241"/>
      <c r="V89" s="241"/>
    </row>
    <row r="90" spans="1:30" outlineLevel="1" x14ac:dyDescent="0.25">
      <c r="A90" s="3"/>
      <c r="B90" s="3"/>
      <c r="C90" s="234"/>
      <c r="D90" s="235" t="s">
        <v>1156</v>
      </c>
      <c r="E90" s="236" t="s">
        <v>116</v>
      </c>
      <c r="F90" s="236" t="s">
        <v>546</v>
      </c>
      <c r="G90" s="236" t="s">
        <v>557</v>
      </c>
      <c r="H90" s="236" t="s">
        <v>560</v>
      </c>
      <c r="I90" s="236" t="s">
        <v>225</v>
      </c>
      <c r="J90" s="236"/>
      <c r="K90" s="236"/>
      <c r="L90" s="236" t="s">
        <v>229</v>
      </c>
      <c r="M90" s="214"/>
      <c r="N90" s="214"/>
      <c r="O90" s="215"/>
      <c r="P90" s="215"/>
      <c r="Q90" s="216"/>
      <c r="R90" s="216"/>
      <c r="S90" s="238"/>
      <c r="T90" s="238"/>
      <c r="U90" s="232"/>
      <c r="V90" s="232"/>
    </row>
    <row r="91" spans="1:30" outlineLevel="1" x14ac:dyDescent="0.25">
      <c r="A91" s="3"/>
      <c r="B91" s="3"/>
      <c r="C91" s="234"/>
      <c r="D91" s="235" t="s">
        <v>1157</v>
      </c>
      <c r="E91" s="236" t="s">
        <v>116</v>
      </c>
      <c r="F91" s="236" t="s">
        <v>566</v>
      </c>
      <c r="G91" s="236" t="s">
        <v>650</v>
      </c>
      <c r="H91" s="236" t="s">
        <v>568</v>
      </c>
      <c r="I91" s="236" t="s">
        <v>570</v>
      </c>
      <c r="J91" s="236"/>
      <c r="K91" s="236"/>
      <c r="L91" s="236" t="s">
        <v>229</v>
      </c>
      <c r="M91" s="214"/>
      <c r="N91" s="214"/>
      <c r="O91" s="215"/>
      <c r="P91" s="215"/>
      <c r="Q91" s="216"/>
      <c r="R91" s="216"/>
      <c r="S91" s="238"/>
      <c r="T91" s="238"/>
      <c r="U91" s="232"/>
      <c r="V91" s="232"/>
    </row>
    <row r="92" spans="1:30" outlineLevel="1" x14ac:dyDescent="0.25">
      <c r="A92" s="3"/>
      <c r="B92" s="3"/>
      <c r="C92" s="9"/>
      <c r="D92" s="237" t="s">
        <v>1206</v>
      </c>
      <c r="E92" s="212"/>
      <c r="F92" s="113"/>
      <c r="G92" s="113"/>
      <c r="H92" s="113"/>
      <c r="I92" s="212"/>
      <c r="J92" s="212"/>
      <c r="K92" s="212"/>
      <c r="L92" s="212" t="s">
        <v>229</v>
      </c>
      <c r="M92" s="218">
        <v>0.28472222222222221</v>
      </c>
      <c r="N92" s="218" t="s">
        <v>1205</v>
      </c>
      <c r="O92" s="219" t="s">
        <v>5</v>
      </c>
      <c r="P92" s="219" t="s">
        <v>5</v>
      </c>
      <c r="Q92" s="220" t="s">
        <v>5</v>
      </c>
      <c r="R92" s="220" t="s">
        <v>5</v>
      </c>
      <c r="S92" s="238"/>
      <c r="T92" s="238"/>
      <c r="U92" s="241">
        <v>0.40972222222222227</v>
      </c>
      <c r="V92" s="241" t="s">
        <v>1205</v>
      </c>
    </row>
    <row r="93" spans="1:30" outlineLevel="1" x14ac:dyDescent="0.25">
      <c r="A93" s="3"/>
      <c r="B93" s="3"/>
      <c r="C93" s="9"/>
      <c r="D93" s="237" t="s">
        <v>1126</v>
      </c>
      <c r="E93" s="212"/>
      <c r="F93" s="113"/>
      <c r="G93" s="113"/>
      <c r="H93" s="113"/>
      <c r="I93" s="212"/>
      <c r="J93" s="212"/>
      <c r="K93" s="212"/>
      <c r="L93" s="212" t="s">
        <v>229</v>
      </c>
      <c r="M93" s="218">
        <v>0.29166666666666669</v>
      </c>
      <c r="N93" s="218">
        <v>0.40971064814814812</v>
      </c>
      <c r="O93" s="239">
        <v>0.40972222222222227</v>
      </c>
      <c r="P93" s="239">
        <v>0.78471064814814817</v>
      </c>
      <c r="Q93" s="220">
        <v>0.79167824074074078</v>
      </c>
      <c r="R93" s="220">
        <v>0.99304398148148154</v>
      </c>
      <c r="S93" s="238"/>
      <c r="T93" s="238"/>
      <c r="U93" s="241">
        <v>0.41666666666666669</v>
      </c>
      <c r="V93" s="241">
        <v>0.77776620370370375</v>
      </c>
    </row>
    <row r="94" spans="1:30" outlineLevel="1" x14ac:dyDescent="0.25">
      <c r="A94" s="3"/>
      <c r="B94" s="3"/>
      <c r="C94" s="9"/>
      <c r="D94" s="237" t="s">
        <v>1127</v>
      </c>
      <c r="E94" s="212"/>
      <c r="F94" s="113"/>
      <c r="G94" s="113"/>
      <c r="H94" s="113"/>
      <c r="I94" s="212"/>
      <c r="J94" s="212"/>
      <c r="K94" s="212"/>
      <c r="L94" s="212" t="s">
        <v>229</v>
      </c>
      <c r="M94" s="218" t="s">
        <v>5</v>
      </c>
      <c r="N94" s="218" t="s">
        <v>5</v>
      </c>
      <c r="O94" s="239">
        <v>0.78473379629629625</v>
      </c>
      <c r="P94" s="239">
        <v>0.79166666666666663</v>
      </c>
      <c r="Q94" s="220" t="s">
        <v>5</v>
      </c>
      <c r="R94" s="220" t="s">
        <v>5</v>
      </c>
      <c r="S94" s="238"/>
      <c r="T94" s="238"/>
      <c r="U94" s="241">
        <v>0.77778935185185183</v>
      </c>
      <c r="V94" s="241">
        <v>0.78472222222222221</v>
      </c>
    </row>
    <row r="95" spans="1:30" outlineLevel="1" x14ac:dyDescent="0.25">
      <c r="C95" s="9"/>
      <c r="D95" s="76"/>
      <c r="E95" s="212"/>
      <c r="F95" s="212"/>
      <c r="G95" s="212"/>
      <c r="H95" s="212"/>
      <c r="I95" s="212"/>
      <c r="J95" s="212"/>
      <c r="K95" s="212"/>
      <c r="L95" s="11"/>
      <c r="M95" s="218"/>
      <c r="N95" s="218"/>
      <c r="O95" s="239"/>
      <c r="P95" s="239"/>
      <c r="Q95" s="220"/>
      <c r="R95" s="220"/>
      <c r="S95" s="238"/>
      <c r="T95" s="238"/>
      <c r="U95" s="241"/>
      <c r="V95" s="241"/>
    </row>
    <row r="96" spans="1:30" outlineLevel="1" x14ac:dyDescent="0.25">
      <c r="C96" s="9"/>
      <c r="D96" s="76"/>
      <c r="E96" s="212"/>
      <c r="F96" s="212"/>
      <c r="G96" s="212"/>
      <c r="H96" s="212"/>
      <c r="I96" s="212"/>
      <c r="J96" s="212"/>
      <c r="K96" s="212"/>
      <c r="L96" s="11"/>
      <c r="M96" s="218"/>
      <c r="N96" s="218"/>
      <c r="O96" s="239"/>
      <c r="P96" s="239"/>
      <c r="Q96" s="220"/>
      <c r="R96" s="220"/>
      <c r="S96" s="238"/>
      <c r="T96" s="238"/>
      <c r="U96" s="241"/>
      <c r="V96" s="241"/>
    </row>
    <row r="97" spans="1:22" outlineLevel="1" x14ac:dyDescent="0.25">
      <c r="A97" s="3"/>
      <c r="B97" s="3"/>
      <c r="C97" s="234" t="s">
        <v>1134</v>
      </c>
      <c r="D97" s="235" t="s">
        <v>1135</v>
      </c>
      <c r="E97" s="240"/>
      <c r="F97" s="240"/>
      <c r="G97" s="240"/>
      <c r="H97" s="240"/>
      <c r="I97" s="240"/>
      <c r="J97" s="240"/>
      <c r="K97" s="240"/>
      <c r="L97" s="236" t="s">
        <v>1136</v>
      </c>
      <c r="M97" s="214">
        <v>0.28472222222222221</v>
      </c>
      <c r="N97" s="214">
        <v>0.40971064814814812</v>
      </c>
      <c r="O97" s="215">
        <v>0.40972222222222227</v>
      </c>
      <c r="P97" s="215">
        <v>0.79165509259259259</v>
      </c>
      <c r="Q97" s="216">
        <v>0.79167824074074078</v>
      </c>
      <c r="R97" s="216">
        <v>0.99304398148148154</v>
      </c>
      <c r="S97" s="238"/>
      <c r="T97" s="238"/>
      <c r="U97" s="232">
        <v>0.40972222222222227</v>
      </c>
      <c r="V97" s="232">
        <v>0.79165509259259259</v>
      </c>
    </row>
    <row r="98" spans="1:22" outlineLevel="1" x14ac:dyDescent="0.25">
      <c r="A98" s="3"/>
      <c r="B98" s="3"/>
      <c r="C98" s="234"/>
      <c r="D98" s="251" t="s">
        <v>459</v>
      </c>
      <c r="E98" s="240" t="s">
        <v>122</v>
      </c>
      <c r="F98" s="240" t="s">
        <v>126</v>
      </c>
      <c r="G98" s="240" t="s">
        <v>647</v>
      </c>
      <c r="H98" s="240" t="s">
        <v>228</v>
      </c>
      <c r="I98" s="240" t="s">
        <v>562</v>
      </c>
      <c r="J98" s="240"/>
      <c r="K98" s="240"/>
      <c r="L98" s="236"/>
      <c r="M98" s="214"/>
      <c r="N98" s="214"/>
      <c r="O98" s="215"/>
      <c r="P98" s="215"/>
      <c r="Q98" s="216"/>
      <c r="R98" s="216"/>
      <c r="S98" s="238"/>
      <c r="T98" s="238"/>
      <c r="U98" s="232"/>
      <c r="V98" s="232"/>
    </row>
    <row r="99" spans="1:22" outlineLevel="1" x14ac:dyDescent="0.25">
      <c r="A99" s="3"/>
      <c r="B99" s="3"/>
      <c r="C99" s="234"/>
      <c r="D99" s="251" t="s">
        <v>1158</v>
      </c>
      <c r="E99" s="240" t="s">
        <v>122</v>
      </c>
      <c r="F99" s="240" t="s">
        <v>572</v>
      </c>
      <c r="G99" s="240"/>
      <c r="H99" s="240" t="s">
        <v>574</v>
      </c>
      <c r="I99" s="240" t="s">
        <v>576</v>
      </c>
      <c r="J99" s="240"/>
      <c r="K99" s="240"/>
      <c r="L99" s="236"/>
      <c r="M99" s="214"/>
      <c r="N99" s="214"/>
      <c r="O99" s="215"/>
      <c r="P99" s="215"/>
      <c r="Q99" s="216"/>
      <c r="R99" s="216"/>
      <c r="S99" s="238"/>
      <c r="T99" s="238"/>
      <c r="U99" s="232"/>
      <c r="V99" s="232"/>
    </row>
    <row r="100" spans="1:22" outlineLevel="1" x14ac:dyDescent="0.25">
      <c r="A100" s="3"/>
      <c r="B100" s="3"/>
      <c r="C100" s="76"/>
      <c r="D100" s="76"/>
      <c r="E100" s="212"/>
      <c r="F100" s="212"/>
      <c r="G100" s="212"/>
      <c r="H100" s="212"/>
      <c r="I100" s="212"/>
      <c r="J100" s="212"/>
      <c r="K100" s="212"/>
      <c r="L100" s="212" t="s">
        <v>1159</v>
      </c>
      <c r="M100" s="218">
        <v>0.28472222222222221</v>
      </c>
      <c r="N100" s="218">
        <v>0.40971064814814812</v>
      </c>
      <c r="O100" s="239">
        <v>0.40972222222222227</v>
      </c>
      <c r="P100" s="239">
        <v>0.79165509259259259</v>
      </c>
      <c r="Q100" s="220">
        <v>0.79167824074074078</v>
      </c>
      <c r="R100" s="220">
        <v>0.99304398148148154</v>
      </c>
      <c r="S100" s="238"/>
      <c r="T100" s="238"/>
      <c r="U100" s="241">
        <v>0.40972222222222227</v>
      </c>
      <c r="V100" s="241">
        <v>0.79165509259259259</v>
      </c>
    </row>
    <row r="101" spans="1:22" outlineLevel="1" x14ac:dyDescent="0.25">
      <c r="A101" s="3"/>
      <c r="B101" s="3"/>
      <c r="C101" s="76"/>
      <c r="D101" s="76"/>
      <c r="E101" s="212"/>
      <c r="F101" s="212"/>
      <c r="G101" s="212"/>
      <c r="H101" s="212"/>
      <c r="I101" s="212"/>
      <c r="J101" s="212"/>
      <c r="K101" s="212"/>
      <c r="L101" s="212" t="s">
        <v>468</v>
      </c>
      <c r="M101" s="218">
        <v>0.28472222222222221</v>
      </c>
      <c r="N101" s="218">
        <v>0.40971064814814812</v>
      </c>
      <c r="O101" s="239">
        <v>0.40972222222222227</v>
      </c>
      <c r="P101" s="239">
        <v>0.79165509259259259</v>
      </c>
      <c r="Q101" s="220" t="s">
        <v>5</v>
      </c>
      <c r="R101" s="220" t="s">
        <v>5</v>
      </c>
      <c r="S101" s="238"/>
      <c r="T101" s="238"/>
      <c r="U101" s="241">
        <v>0.40972222222222227</v>
      </c>
      <c r="V101" s="241">
        <v>0.79165509259259259</v>
      </c>
    </row>
    <row r="102" spans="1:22" outlineLevel="1" x14ac:dyDescent="0.25">
      <c r="A102" s="3"/>
      <c r="B102" s="3"/>
      <c r="C102" s="76"/>
      <c r="D102" s="76"/>
      <c r="E102" s="212"/>
      <c r="F102" s="212"/>
      <c r="G102" s="212"/>
      <c r="H102" s="212"/>
      <c r="I102" s="212"/>
      <c r="J102" s="212"/>
      <c r="K102" s="212"/>
      <c r="L102" s="212" t="s">
        <v>1138</v>
      </c>
      <c r="M102" s="218">
        <v>0.28472222222222221</v>
      </c>
      <c r="N102" s="218">
        <v>0.40971064814814812</v>
      </c>
      <c r="O102" s="239">
        <v>0.40972222222222227</v>
      </c>
      <c r="P102" s="239">
        <v>0.79165509259259259</v>
      </c>
      <c r="Q102" s="220">
        <v>0.79167824074074078</v>
      </c>
      <c r="R102" s="220">
        <v>0.99304398148148154</v>
      </c>
      <c r="S102" s="238"/>
      <c r="T102" s="238"/>
      <c r="U102" s="241">
        <v>0.40972222222222227</v>
      </c>
      <c r="V102" s="241">
        <v>0.79165509259259259</v>
      </c>
    </row>
    <row r="103" spans="1:22" outlineLevel="1" x14ac:dyDescent="0.25">
      <c r="A103" s="3"/>
      <c r="B103" s="3"/>
      <c r="C103" s="76"/>
      <c r="D103" s="76"/>
      <c r="E103" s="212"/>
      <c r="F103" s="212"/>
      <c r="G103" s="212"/>
      <c r="H103" s="212"/>
      <c r="I103" s="212"/>
      <c r="J103" s="212"/>
      <c r="K103" s="212"/>
      <c r="L103" s="212"/>
      <c r="M103" s="218"/>
      <c r="N103" s="218"/>
      <c r="O103" s="239"/>
      <c r="P103" s="239"/>
      <c r="Q103" s="220"/>
      <c r="R103" s="220"/>
      <c r="S103" s="238"/>
      <c r="T103" s="238"/>
      <c r="U103" s="241"/>
      <c r="V103" s="241"/>
    </row>
    <row r="104" spans="1:22" outlineLevel="1" x14ac:dyDescent="0.25">
      <c r="A104" s="3"/>
      <c r="B104" s="3"/>
      <c r="C104" s="251"/>
      <c r="D104" s="251" t="s">
        <v>71</v>
      </c>
      <c r="E104" s="240" t="s">
        <v>145</v>
      </c>
      <c r="F104" s="240" t="s">
        <v>149</v>
      </c>
      <c r="G104" s="240" t="s">
        <v>233</v>
      </c>
      <c r="H104" s="240" t="s">
        <v>151</v>
      </c>
      <c r="I104" s="240" t="s">
        <v>152</v>
      </c>
      <c r="J104" s="240"/>
      <c r="K104" s="240"/>
      <c r="L104" s="240"/>
      <c r="M104" s="218"/>
      <c r="N104" s="218"/>
      <c r="O104" s="239"/>
      <c r="P104" s="239"/>
      <c r="Q104" s="220"/>
      <c r="R104" s="220"/>
      <c r="S104" s="238"/>
      <c r="T104" s="238"/>
      <c r="U104" s="241"/>
      <c r="V104" s="241"/>
    </row>
    <row r="105" spans="1:22" outlineLevel="1" x14ac:dyDescent="0.25">
      <c r="A105" s="3"/>
      <c r="B105" s="3"/>
      <c r="C105" s="251"/>
      <c r="D105" s="251" t="s">
        <v>1160</v>
      </c>
      <c r="E105" s="240" t="s">
        <v>145</v>
      </c>
      <c r="F105" s="240" t="s">
        <v>161</v>
      </c>
      <c r="G105" s="240"/>
      <c r="H105" s="240" t="s">
        <v>578</v>
      </c>
      <c r="I105" s="240" t="s">
        <v>580</v>
      </c>
      <c r="J105" s="240"/>
      <c r="K105" s="240"/>
      <c r="L105" s="240"/>
      <c r="M105" s="218"/>
      <c r="N105" s="218"/>
      <c r="O105" s="239"/>
      <c r="P105" s="239"/>
      <c r="Q105" s="220"/>
      <c r="R105" s="220"/>
      <c r="S105" s="238"/>
      <c r="T105" s="238"/>
      <c r="U105" s="241"/>
      <c r="V105" s="241"/>
    </row>
    <row r="106" spans="1:22" outlineLevel="1" x14ac:dyDescent="0.25">
      <c r="A106" s="3"/>
      <c r="B106" s="3"/>
      <c r="C106" s="76"/>
      <c r="G106" s="212"/>
      <c r="H106" s="212"/>
      <c r="I106" s="212"/>
      <c r="J106" s="212"/>
      <c r="K106" s="212"/>
      <c r="L106" s="212" t="s">
        <v>1139</v>
      </c>
      <c r="M106" s="218">
        <v>0.28472222222222221</v>
      </c>
      <c r="N106" s="218">
        <v>0.40971064814814812</v>
      </c>
      <c r="O106" s="239">
        <v>0.40972222222222227</v>
      </c>
      <c r="P106" s="239">
        <v>0.79165509259259259</v>
      </c>
      <c r="Q106" s="220">
        <v>0.79167824074074078</v>
      </c>
      <c r="R106" s="220">
        <v>0.99304398148148154</v>
      </c>
      <c r="S106" s="238"/>
      <c r="T106" s="238"/>
      <c r="U106" s="241">
        <v>0.40972222222222227</v>
      </c>
      <c r="V106" s="241">
        <v>0.79165509259259259</v>
      </c>
    </row>
    <row r="107" spans="1:22" outlineLevel="1" x14ac:dyDescent="0.25">
      <c r="A107" s="3"/>
      <c r="B107" s="3"/>
      <c r="C107" s="76"/>
      <c r="D107" s="37"/>
      <c r="E107" s="212"/>
      <c r="F107" s="212"/>
      <c r="G107" s="212"/>
      <c r="H107" s="212"/>
      <c r="I107" s="212"/>
      <c r="J107" s="212"/>
      <c r="K107" s="212"/>
      <c r="L107" s="212" t="s">
        <v>10</v>
      </c>
      <c r="M107" s="218">
        <v>0.39583333333333331</v>
      </c>
      <c r="N107" s="218">
        <v>0.40971064814814812</v>
      </c>
      <c r="O107" s="239">
        <v>0.40972222222222227</v>
      </c>
      <c r="P107" s="239">
        <v>0.77083333333333337</v>
      </c>
      <c r="Q107" s="220" t="s">
        <v>5</v>
      </c>
      <c r="R107" s="220" t="s">
        <v>5</v>
      </c>
      <c r="S107" s="238"/>
      <c r="T107" s="238"/>
      <c r="U107" s="241">
        <v>0.40972222222222227</v>
      </c>
      <c r="V107" s="241">
        <v>0.77083333333333337</v>
      </c>
    </row>
    <row r="108" spans="1:22" outlineLevel="1" x14ac:dyDescent="0.25">
      <c r="A108" s="3"/>
      <c r="B108" s="3"/>
      <c r="C108" s="76"/>
      <c r="D108" s="37"/>
      <c r="E108" s="212"/>
      <c r="F108" s="212"/>
      <c r="G108" s="212"/>
      <c r="H108" s="212"/>
      <c r="I108" s="212"/>
      <c r="J108" s="212"/>
      <c r="K108" s="212"/>
      <c r="L108" s="212" t="s">
        <v>3</v>
      </c>
      <c r="M108" s="218">
        <v>0.28472222222222221</v>
      </c>
      <c r="N108" s="218">
        <v>0.40971064814814812</v>
      </c>
      <c r="O108" s="239">
        <v>0.40972222222222227</v>
      </c>
      <c r="P108" s="239">
        <v>0.79165509259259259</v>
      </c>
      <c r="Q108" s="220" t="s">
        <v>5</v>
      </c>
      <c r="R108" s="220" t="s">
        <v>5</v>
      </c>
      <c r="S108" s="238"/>
      <c r="T108" s="238"/>
      <c r="U108" s="241">
        <v>0.40972222222222227</v>
      </c>
      <c r="V108" s="241">
        <v>0.79165509259259259</v>
      </c>
    </row>
    <row r="109" spans="1:22" outlineLevel="1" x14ac:dyDescent="0.25">
      <c r="A109" s="3"/>
      <c r="B109" s="3"/>
      <c r="C109" s="76"/>
      <c r="D109" s="37"/>
      <c r="E109" s="212"/>
      <c r="F109" s="212"/>
      <c r="G109" s="212"/>
      <c r="H109" s="212"/>
      <c r="I109" s="212"/>
      <c r="J109" s="212"/>
      <c r="K109" s="212"/>
      <c r="L109" s="212" t="s">
        <v>1140</v>
      </c>
      <c r="M109" s="218">
        <v>0.28472222222222221</v>
      </c>
      <c r="N109" s="218">
        <v>0.40971064814814812</v>
      </c>
      <c r="O109" s="239">
        <v>0.40972222222222227</v>
      </c>
      <c r="P109" s="239">
        <v>0.79165509259259259</v>
      </c>
      <c r="Q109" s="220" t="s">
        <v>5</v>
      </c>
      <c r="R109" s="220" t="s">
        <v>5</v>
      </c>
      <c r="S109" s="238"/>
      <c r="T109" s="238"/>
      <c r="U109" s="241">
        <v>0.40972222222222227</v>
      </c>
      <c r="V109" s="241">
        <v>0.79165509259259259</v>
      </c>
    </row>
    <row r="110" spans="1:22" outlineLevel="1" x14ac:dyDescent="0.25">
      <c r="A110" s="3"/>
      <c r="B110" s="3"/>
      <c r="C110" s="76"/>
      <c r="D110" s="37"/>
      <c r="E110" s="212"/>
      <c r="F110" s="212"/>
      <c r="G110" s="212"/>
      <c r="H110" s="212"/>
      <c r="I110" s="212"/>
      <c r="J110" s="212"/>
      <c r="K110" s="212"/>
      <c r="L110" s="212" t="s">
        <v>1141</v>
      </c>
      <c r="M110" s="218">
        <v>0.28472222222222221</v>
      </c>
      <c r="N110" s="218">
        <v>0.40971064814814812</v>
      </c>
      <c r="O110" s="239">
        <v>0.40972222222222227</v>
      </c>
      <c r="P110" s="239">
        <v>0.79165509259259259</v>
      </c>
      <c r="Q110" s="220">
        <v>0.79167824074074078</v>
      </c>
      <c r="R110" s="220">
        <v>0.99304398148148154</v>
      </c>
      <c r="S110" s="238"/>
      <c r="T110" s="238"/>
      <c r="U110" s="241">
        <v>0.40972222222222227</v>
      </c>
      <c r="V110" s="241">
        <v>0.79165509259259259</v>
      </c>
    </row>
    <row r="111" spans="1:22" outlineLevel="1" x14ac:dyDescent="0.25">
      <c r="A111" s="3"/>
      <c r="B111" s="3"/>
      <c r="C111" s="76"/>
      <c r="D111" s="37"/>
      <c r="E111" s="212"/>
      <c r="F111" s="212"/>
      <c r="G111" s="212"/>
      <c r="H111" s="212"/>
      <c r="I111" s="212"/>
      <c r="J111" s="212"/>
      <c r="K111" s="212"/>
      <c r="L111" s="212" t="s">
        <v>1142</v>
      </c>
      <c r="M111" s="218">
        <v>0.28472222222222221</v>
      </c>
      <c r="N111" s="218">
        <v>0.40971064814814812</v>
      </c>
      <c r="O111" s="239">
        <v>0.40972222222222227</v>
      </c>
      <c r="P111" s="239">
        <v>0.79165509259259259</v>
      </c>
      <c r="Q111" s="220">
        <v>0.79167824074074078</v>
      </c>
      <c r="R111" s="220">
        <v>0.99304398148148154</v>
      </c>
      <c r="S111" s="238"/>
      <c r="T111" s="238"/>
      <c r="U111" s="241">
        <v>0.40972222222222227</v>
      </c>
      <c r="V111" s="241">
        <v>0.79165509259259259</v>
      </c>
    </row>
    <row r="112" spans="1:22" outlineLevel="1" x14ac:dyDescent="0.25">
      <c r="C112" s="9"/>
      <c r="D112" s="76"/>
      <c r="E112" s="212"/>
      <c r="F112" s="212"/>
      <c r="G112" s="212"/>
      <c r="H112" s="212"/>
      <c r="I112" s="212"/>
      <c r="J112" s="212"/>
      <c r="K112" s="212"/>
      <c r="L112" s="11"/>
      <c r="M112" s="218"/>
      <c r="N112" s="218"/>
      <c r="O112" s="239"/>
      <c r="P112" s="239"/>
      <c r="Q112" s="220"/>
      <c r="R112" s="220"/>
      <c r="S112" s="238"/>
      <c r="T112" s="238"/>
      <c r="U112" s="241"/>
      <c r="V112" s="241"/>
    </row>
    <row r="113" spans="2:22" ht="36" outlineLevel="1" x14ac:dyDescent="0.25">
      <c r="C113" s="9"/>
      <c r="D113" s="242" t="s">
        <v>254</v>
      </c>
      <c r="E113" s="243" t="s">
        <v>116</v>
      </c>
      <c r="F113" s="243" t="s">
        <v>255</v>
      </c>
      <c r="G113" s="243"/>
      <c r="H113" s="243"/>
      <c r="I113" s="243"/>
      <c r="J113" s="243"/>
      <c r="K113" s="243"/>
      <c r="L113" s="243" t="s">
        <v>229</v>
      </c>
      <c r="M113" s="246"/>
      <c r="N113" s="246"/>
      <c r="O113" s="247"/>
      <c r="P113" s="247"/>
      <c r="Q113" s="248"/>
      <c r="R113" s="248"/>
      <c r="S113" s="249"/>
      <c r="T113" s="249"/>
      <c r="U113" s="250">
        <v>0.375</v>
      </c>
      <c r="V113" s="250">
        <v>0.72916666666666663</v>
      </c>
    </row>
    <row r="114" spans="2:22" outlineLevel="1" x14ac:dyDescent="0.25">
      <c r="C114" s="9"/>
      <c r="D114" s="76"/>
      <c r="E114" s="212"/>
      <c r="F114" s="212"/>
      <c r="G114" s="212"/>
      <c r="H114" s="212"/>
      <c r="I114" s="212"/>
      <c r="J114" s="212"/>
      <c r="K114" s="212"/>
      <c r="L114" s="11"/>
      <c r="M114" s="218"/>
      <c r="N114" s="218"/>
      <c r="O114" s="239"/>
      <c r="P114" s="239"/>
      <c r="Q114" s="220"/>
      <c r="R114" s="220"/>
      <c r="S114" s="238"/>
      <c r="T114" s="238"/>
      <c r="U114" s="241"/>
      <c r="V114" s="241"/>
    </row>
    <row r="115" spans="2:22" outlineLevel="1" x14ac:dyDescent="0.25">
      <c r="C115" s="9"/>
      <c r="D115" s="76"/>
      <c r="E115" s="212"/>
      <c r="F115" s="212"/>
      <c r="G115" s="212"/>
      <c r="H115" s="212"/>
      <c r="I115" s="212"/>
      <c r="J115" s="212"/>
      <c r="K115" s="212"/>
      <c r="L115" s="11"/>
      <c r="M115" s="218"/>
      <c r="N115" s="218"/>
      <c r="O115" s="239"/>
      <c r="P115" s="239"/>
      <c r="Q115" s="220"/>
      <c r="R115" s="220"/>
      <c r="S115" s="238"/>
      <c r="T115" s="238"/>
      <c r="U115" s="241"/>
      <c r="V115" s="241"/>
    </row>
    <row r="116" spans="2:22" outlineLevel="1" x14ac:dyDescent="0.25">
      <c r="B116" s="233" t="s">
        <v>1204</v>
      </c>
      <c r="C116" s="9"/>
      <c r="D116" s="76"/>
      <c r="E116" s="212"/>
      <c r="F116" s="212"/>
      <c r="G116" s="212"/>
      <c r="H116" s="212"/>
      <c r="I116" s="212"/>
      <c r="J116" s="212"/>
      <c r="K116" s="212"/>
      <c r="L116" s="11"/>
      <c r="M116" s="218"/>
      <c r="N116" s="218"/>
      <c r="O116" s="239"/>
      <c r="P116" s="239"/>
      <c r="Q116" s="220"/>
      <c r="R116" s="220"/>
      <c r="S116" s="238"/>
      <c r="T116" s="238"/>
      <c r="U116" s="241"/>
      <c r="V116" s="241"/>
    </row>
    <row r="117" spans="2:22" outlineLevel="1" x14ac:dyDescent="0.25">
      <c r="B117" s="233"/>
      <c r="C117" s="9" t="s">
        <v>1203</v>
      </c>
      <c r="D117" s="76"/>
      <c r="E117" s="212"/>
      <c r="F117" s="212"/>
      <c r="G117" s="212"/>
      <c r="H117" s="212"/>
      <c r="I117" s="212"/>
      <c r="J117" s="212"/>
      <c r="K117" s="212"/>
      <c r="L117" s="11"/>
      <c r="M117" s="218"/>
      <c r="N117" s="218"/>
      <c r="O117" s="239"/>
      <c r="P117" s="239"/>
      <c r="Q117" s="220"/>
      <c r="R117" s="220"/>
      <c r="S117" s="238"/>
      <c r="T117" s="238"/>
      <c r="U117" s="241"/>
      <c r="V117" s="241"/>
    </row>
    <row r="118" spans="2:22" outlineLevel="1" x14ac:dyDescent="0.25">
      <c r="B118" s="3"/>
      <c r="C118" s="251" t="s">
        <v>1143</v>
      </c>
      <c r="D118" s="251" t="s">
        <v>168</v>
      </c>
      <c r="E118" s="252"/>
      <c r="F118" s="252"/>
      <c r="G118" s="252"/>
      <c r="H118" s="252"/>
      <c r="I118" s="252"/>
      <c r="J118" s="252"/>
      <c r="K118" s="252"/>
      <c r="L118" s="252"/>
      <c r="M118" s="218"/>
      <c r="N118" s="218"/>
      <c r="O118" s="239"/>
      <c r="P118" s="239"/>
      <c r="Q118" s="220"/>
      <c r="R118" s="220"/>
      <c r="S118" s="238"/>
      <c r="T118" s="238"/>
      <c r="U118" s="241"/>
      <c r="V118" s="241"/>
    </row>
    <row r="119" spans="2:22" outlineLevel="1" x14ac:dyDescent="0.25">
      <c r="B119" s="3"/>
      <c r="C119" s="76"/>
      <c r="D119" s="76" t="s">
        <v>1161</v>
      </c>
      <c r="E119" s="212" t="s">
        <v>145</v>
      </c>
      <c r="F119" s="113" t="s">
        <v>586</v>
      </c>
      <c r="G119" s="113"/>
      <c r="H119" s="113"/>
      <c r="I119" s="212"/>
      <c r="J119" s="212"/>
      <c r="K119" s="212"/>
      <c r="L119" s="212" t="s">
        <v>150</v>
      </c>
      <c r="M119" s="218"/>
      <c r="N119" s="218"/>
      <c r="O119" s="239"/>
      <c r="P119" s="239"/>
      <c r="Q119" s="220"/>
      <c r="R119" s="220"/>
      <c r="S119" s="238"/>
      <c r="T119" s="238"/>
      <c r="U119" s="241"/>
      <c r="V119" s="241"/>
    </row>
    <row r="120" spans="2:22" outlineLevel="1" x14ac:dyDescent="0.25">
      <c r="B120" s="3"/>
      <c r="C120" s="76"/>
      <c r="D120" s="76" t="s">
        <v>1162</v>
      </c>
      <c r="E120" s="212" t="s">
        <v>145</v>
      </c>
      <c r="F120" s="113" t="s">
        <v>167</v>
      </c>
      <c r="G120" s="113"/>
      <c r="H120" s="113"/>
      <c r="I120" s="212"/>
      <c r="J120" s="212"/>
      <c r="K120" s="212"/>
      <c r="L120" s="212" t="s">
        <v>150</v>
      </c>
      <c r="M120" s="218"/>
      <c r="N120" s="218"/>
      <c r="O120" s="239"/>
      <c r="P120" s="239"/>
      <c r="Q120" s="220"/>
      <c r="R120" s="220"/>
      <c r="S120" s="238"/>
      <c r="T120" s="238"/>
      <c r="U120" s="241"/>
      <c r="V120" s="241"/>
    </row>
    <row r="121" spans="2:22" outlineLevel="1" x14ac:dyDescent="0.25">
      <c r="B121" s="3"/>
      <c r="C121" s="76"/>
      <c r="D121" s="76"/>
      <c r="E121" s="212"/>
      <c r="F121" s="113"/>
      <c r="G121" s="113"/>
      <c r="H121" s="113"/>
      <c r="I121" s="212"/>
      <c r="J121" s="212"/>
      <c r="K121" s="212"/>
      <c r="L121" s="212"/>
      <c r="M121" s="218"/>
      <c r="N121" s="218"/>
      <c r="O121" s="239"/>
      <c r="P121" s="239"/>
      <c r="Q121" s="220"/>
      <c r="R121" s="220"/>
      <c r="S121" s="238"/>
      <c r="T121" s="238"/>
      <c r="U121" s="241"/>
      <c r="V121" s="241"/>
    </row>
    <row r="122" spans="2:22" outlineLevel="1" x14ac:dyDescent="0.25">
      <c r="B122" s="3"/>
      <c r="C122" s="76"/>
      <c r="D122" s="76" t="s">
        <v>164</v>
      </c>
      <c r="E122" s="212" t="s">
        <v>145</v>
      </c>
      <c r="F122" s="113" t="s">
        <v>163</v>
      </c>
      <c r="G122" s="113" t="s">
        <v>236</v>
      </c>
      <c r="H122" s="113" t="s">
        <v>165</v>
      </c>
      <c r="I122" s="212" t="s">
        <v>166</v>
      </c>
      <c r="J122" s="212"/>
      <c r="K122" s="212"/>
      <c r="L122" s="212" t="s">
        <v>1145</v>
      </c>
      <c r="M122" s="218"/>
      <c r="N122" s="218"/>
      <c r="O122" s="239"/>
      <c r="P122" s="239"/>
      <c r="Q122" s="220"/>
      <c r="R122" s="220"/>
      <c r="S122" s="238"/>
      <c r="T122" s="238"/>
      <c r="U122" s="241"/>
      <c r="V122" s="241"/>
    </row>
    <row r="123" spans="2:22" outlineLevel="1" x14ac:dyDescent="0.25">
      <c r="B123" s="3"/>
      <c r="C123" s="76"/>
      <c r="D123" s="76"/>
      <c r="E123" s="212"/>
      <c r="F123" s="113"/>
      <c r="G123" s="113"/>
      <c r="H123" s="113"/>
      <c r="I123" s="212"/>
      <c r="J123" s="212"/>
      <c r="K123" s="212"/>
      <c r="L123" s="11"/>
      <c r="M123" s="218"/>
      <c r="N123" s="218"/>
      <c r="O123" s="239"/>
      <c r="P123" s="239"/>
      <c r="Q123" s="220"/>
      <c r="R123" s="220"/>
      <c r="S123" s="238"/>
      <c r="T123" s="238"/>
      <c r="U123" s="241"/>
      <c r="V123" s="241"/>
    </row>
    <row r="124" spans="2:22" outlineLevel="1" x14ac:dyDescent="0.25">
      <c r="B124" s="3"/>
      <c r="C124" s="76"/>
      <c r="D124" s="76"/>
      <c r="E124" s="212"/>
      <c r="F124" s="113"/>
      <c r="G124" s="113"/>
      <c r="H124" s="113"/>
      <c r="I124" s="212"/>
      <c r="J124" s="212"/>
      <c r="K124" s="212"/>
      <c r="L124" s="11"/>
      <c r="M124" s="218"/>
      <c r="N124" s="218"/>
      <c r="O124" s="239"/>
      <c r="P124" s="239"/>
      <c r="Q124" s="220"/>
      <c r="R124" s="220"/>
      <c r="S124" s="238"/>
      <c r="T124" s="238"/>
      <c r="U124" s="241"/>
      <c r="V124" s="241"/>
    </row>
    <row r="125" spans="2:22" outlineLevel="1" x14ac:dyDescent="0.25">
      <c r="B125" s="3"/>
      <c r="C125" s="251" t="s">
        <v>1146</v>
      </c>
      <c r="D125" s="251" t="s">
        <v>170</v>
      </c>
      <c r="E125" s="240" t="s">
        <v>145</v>
      </c>
      <c r="F125" s="240" t="s">
        <v>169</v>
      </c>
      <c r="G125" s="240" t="s">
        <v>817</v>
      </c>
      <c r="H125" s="240" t="s">
        <v>432</v>
      </c>
      <c r="I125" s="240" t="s">
        <v>433</v>
      </c>
      <c r="J125" s="240"/>
      <c r="K125" s="240"/>
      <c r="L125" s="240" t="s">
        <v>1145</v>
      </c>
      <c r="M125" s="218"/>
      <c r="N125" s="218"/>
      <c r="O125" s="239"/>
      <c r="P125" s="239"/>
      <c r="Q125" s="220"/>
      <c r="R125" s="220"/>
      <c r="S125" s="238"/>
      <c r="T125" s="238"/>
      <c r="U125" s="241"/>
      <c r="V125" s="241"/>
    </row>
    <row r="126" spans="2:22" outlineLevel="1" x14ac:dyDescent="0.25">
      <c r="B126" s="3"/>
      <c r="C126" s="251"/>
      <c r="D126" s="251" t="s">
        <v>172</v>
      </c>
      <c r="E126" s="240" t="s">
        <v>145</v>
      </c>
      <c r="F126" s="240" t="s">
        <v>171</v>
      </c>
      <c r="G126" s="252"/>
      <c r="H126" s="240"/>
      <c r="I126" s="240"/>
      <c r="J126" s="240"/>
      <c r="K126" s="240"/>
      <c r="L126" s="240" t="s">
        <v>150</v>
      </c>
      <c r="M126" s="218"/>
      <c r="N126" s="218"/>
      <c r="O126" s="239"/>
      <c r="P126" s="239"/>
      <c r="Q126" s="220"/>
      <c r="R126" s="220"/>
      <c r="S126" s="238"/>
      <c r="T126" s="238"/>
      <c r="U126" s="241"/>
      <c r="V126" s="241"/>
    </row>
    <row r="127" spans="2:22" outlineLevel="1" x14ac:dyDescent="0.25">
      <c r="C127" s="9"/>
      <c r="D127" s="76"/>
      <c r="E127" s="212"/>
      <c r="F127" s="212"/>
      <c r="G127" s="212"/>
      <c r="H127" s="212"/>
      <c r="I127" s="212"/>
      <c r="J127" s="212"/>
      <c r="K127" s="212"/>
      <c r="L127" s="11"/>
      <c r="M127" s="218"/>
      <c r="N127" s="218"/>
      <c r="O127" s="239"/>
      <c r="P127" s="239"/>
      <c r="Q127" s="220"/>
      <c r="R127" s="220"/>
      <c r="S127" s="238"/>
      <c r="T127" s="238"/>
      <c r="U127" s="241"/>
      <c r="V127" s="241"/>
    </row>
    <row r="128" spans="2:22" outlineLevel="1" x14ac:dyDescent="0.25">
      <c r="C128" s="76"/>
      <c r="D128" s="37"/>
      <c r="E128" s="212"/>
      <c r="F128" s="212"/>
      <c r="G128" s="212"/>
      <c r="H128" s="212"/>
      <c r="I128" s="212"/>
      <c r="J128" s="212"/>
      <c r="K128" s="212"/>
      <c r="L128" s="11"/>
      <c r="M128" s="218"/>
      <c r="N128" s="218"/>
      <c r="O128" s="239"/>
      <c r="P128" s="239"/>
      <c r="Q128" s="220"/>
      <c r="R128" s="220"/>
      <c r="S128" s="238"/>
      <c r="T128" s="238"/>
      <c r="U128" s="241"/>
      <c r="V128" s="241"/>
    </row>
    <row r="129" spans="1:30" x14ac:dyDescent="0.25">
      <c r="A129" s="223" t="s">
        <v>1163</v>
      </c>
      <c r="B129" s="224"/>
      <c r="C129" s="256"/>
      <c r="D129" s="226"/>
      <c r="E129" s="227"/>
      <c r="F129" s="227"/>
      <c r="G129" s="227"/>
      <c r="H129" s="227"/>
      <c r="I129" s="227"/>
      <c r="J129" s="227"/>
      <c r="K129" s="227"/>
      <c r="L129" s="256"/>
      <c r="M129" s="230"/>
      <c r="N129" s="230"/>
      <c r="O129" s="257"/>
      <c r="P129" s="257"/>
      <c r="Q129" s="230"/>
      <c r="R129" s="230"/>
      <c r="S129" s="230"/>
      <c r="T129" s="230"/>
      <c r="U129" s="230"/>
      <c r="V129" s="230"/>
      <c r="W129" s="224"/>
      <c r="X129" s="224"/>
      <c r="Y129" s="224"/>
      <c r="Z129" s="224"/>
      <c r="AA129" s="224"/>
      <c r="AB129" s="224"/>
      <c r="AC129" s="224"/>
      <c r="AD129" s="224"/>
    </row>
    <row r="130" spans="1:30" outlineLevel="1" x14ac:dyDescent="0.25">
      <c r="A130" s="286" t="s">
        <v>453</v>
      </c>
      <c r="B130" s="287"/>
      <c r="C130" s="287"/>
      <c r="D130" s="288"/>
      <c r="E130" s="289"/>
      <c r="F130" s="289"/>
      <c r="G130" s="289"/>
      <c r="H130" s="289"/>
      <c r="I130" s="289"/>
      <c r="J130" s="289"/>
      <c r="K130" s="289"/>
      <c r="L130" s="290"/>
      <c r="M130" s="291"/>
      <c r="N130" s="291"/>
      <c r="O130" s="294">
        <v>0.39583333333333331</v>
      </c>
      <c r="P130" s="294">
        <v>0.79165509259259259</v>
      </c>
      <c r="Q130" s="295">
        <v>0.79167824074074078</v>
      </c>
      <c r="R130" s="295">
        <v>0.99304398148148154</v>
      </c>
      <c r="S130" s="291"/>
      <c r="T130" s="291"/>
      <c r="U130" s="295">
        <v>0.41666666666666669</v>
      </c>
      <c r="V130" s="295">
        <v>0.79165509259259259</v>
      </c>
    </row>
    <row r="131" spans="1:30" outlineLevel="1" x14ac:dyDescent="0.25">
      <c r="C131" s="235" t="s">
        <v>1164</v>
      </c>
      <c r="D131" s="235" t="s">
        <v>130</v>
      </c>
      <c r="E131" s="240"/>
      <c r="F131" s="240"/>
      <c r="G131" s="240"/>
      <c r="H131" s="240"/>
      <c r="I131" s="240"/>
      <c r="J131" s="240"/>
      <c r="K131" s="240"/>
      <c r="L131" s="236" t="s">
        <v>1136</v>
      </c>
      <c r="M131" s="218"/>
      <c r="N131" s="218"/>
      <c r="O131" s="239"/>
      <c r="P131" s="239"/>
      <c r="Q131" s="220"/>
      <c r="R131" s="220"/>
      <c r="S131" s="238"/>
      <c r="T131" s="238"/>
      <c r="U131" s="241"/>
      <c r="V131" s="241"/>
    </row>
    <row r="132" spans="1:30" outlineLevel="1" x14ac:dyDescent="0.25">
      <c r="C132" s="76"/>
      <c r="D132" s="76" t="s">
        <v>1165</v>
      </c>
      <c r="E132" s="244" t="s">
        <v>128</v>
      </c>
      <c r="F132" s="244" t="s">
        <v>129</v>
      </c>
      <c r="G132" s="244" t="s">
        <v>656</v>
      </c>
      <c r="H132" s="243" t="s">
        <v>237</v>
      </c>
      <c r="I132" s="243" t="s">
        <v>238</v>
      </c>
      <c r="J132" s="243"/>
      <c r="K132" s="243"/>
      <c r="L132" s="212" t="s">
        <v>127</v>
      </c>
      <c r="M132" s="218"/>
      <c r="N132" s="218"/>
      <c r="O132" s="239"/>
      <c r="P132" s="239"/>
      <c r="Q132" s="220"/>
      <c r="R132" s="220"/>
      <c r="S132" s="238"/>
      <c r="T132" s="238"/>
      <c r="U132" s="241">
        <v>0.41666666666666669</v>
      </c>
      <c r="V132" s="241">
        <v>0.79165509259259259</v>
      </c>
    </row>
    <row r="133" spans="1:30" outlineLevel="1" x14ac:dyDescent="0.25">
      <c r="C133" s="76"/>
      <c r="D133" s="76" t="s">
        <v>1166</v>
      </c>
      <c r="E133" s="244" t="s">
        <v>128</v>
      </c>
      <c r="F133" s="244" t="s">
        <v>239</v>
      </c>
      <c r="G133" s="244" t="s">
        <v>948</v>
      </c>
      <c r="H133" s="244" t="s">
        <v>251</v>
      </c>
      <c r="I133" s="244" t="s">
        <v>252</v>
      </c>
      <c r="J133" s="244"/>
      <c r="K133" s="244"/>
      <c r="L133" s="212" t="s">
        <v>247</v>
      </c>
      <c r="M133" s="218"/>
      <c r="N133" s="218"/>
      <c r="O133" s="239"/>
      <c r="P133" s="239"/>
      <c r="Q133" s="220"/>
      <c r="R133" s="220"/>
      <c r="S133" s="238"/>
      <c r="T133" s="238"/>
      <c r="U133" s="241">
        <v>0.41666666666666669</v>
      </c>
      <c r="V133" s="241">
        <v>0.79165509259259259</v>
      </c>
    </row>
    <row r="134" spans="1:30" outlineLevel="1" x14ac:dyDescent="0.25">
      <c r="C134" s="76"/>
      <c r="D134" s="76" t="s">
        <v>1186</v>
      </c>
      <c r="E134" s="244" t="s">
        <v>128</v>
      </c>
      <c r="F134" s="244" t="s">
        <v>933</v>
      </c>
      <c r="G134" s="244" t="s">
        <v>933</v>
      </c>
      <c r="H134" s="244" t="s">
        <v>514</v>
      </c>
      <c r="I134" s="244" t="s">
        <v>515</v>
      </c>
      <c r="J134" s="244"/>
      <c r="K134" s="244"/>
      <c r="L134" s="244" t="s">
        <v>333</v>
      </c>
      <c r="M134" s="218"/>
      <c r="N134" s="218"/>
      <c r="O134" s="239"/>
      <c r="P134" s="239"/>
      <c r="Q134" s="220"/>
      <c r="R134" s="220"/>
      <c r="S134" s="238"/>
      <c r="T134" s="238"/>
      <c r="U134" s="241">
        <v>0.41666666666666669</v>
      </c>
      <c r="V134" s="241">
        <v>0.79165509259259259</v>
      </c>
    </row>
    <row r="135" spans="1:30" outlineLevel="1" x14ac:dyDescent="0.25">
      <c r="C135" s="76"/>
      <c r="D135" s="76" t="s">
        <v>1187</v>
      </c>
      <c r="E135" s="244" t="s">
        <v>128</v>
      </c>
      <c r="F135" s="244" t="s">
        <v>517</v>
      </c>
      <c r="G135" s="244" t="s">
        <v>930</v>
      </c>
      <c r="H135" s="244" t="s">
        <v>518</v>
      </c>
      <c r="I135" s="244" t="s">
        <v>519</v>
      </c>
      <c r="J135" s="244"/>
      <c r="K135" s="244"/>
      <c r="L135" s="244" t="s">
        <v>329</v>
      </c>
      <c r="M135" s="218"/>
      <c r="N135" s="218"/>
      <c r="O135" s="239"/>
      <c r="P135" s="239"/>
      <c r="Q135" s="220"/>
      <c r="R135" s="220"/>
      <c r="S135" s="238"/>
      <c r="T135" s="238"/>
      <c r="U135" s="241">
        <v>0.41666666666666669</v>
      </c>
      <c r="V135" s="241">
        <v>0.79165509259259259</v>
      </c>
    </row>
    <row r="136" spans="1:30" outlineLevel="1" x14ac:dyDescent="0.25">
      <c r="C136" s="76"/>
      <c r="D136" s="76"/>
      <c r="E136" s="244"/>
      <c r="F136" s="244"/>
      <c r="G136" s="244"/>
      <c r="H136" s="244"/>
      <c r="I136" s="244"/>
      <c r="J136" s="244"/>
      <c r="K136" s="244"/>
      <c r="L136" s="244"/>
      <c r="M136" s="218"/>
      <c r="N136" s="218"/>
      <c r="O136" s="239"/>
      <c r="P136" s="239"/>
      <c r="Q136" s="220"/>
      <c r="R136" s="220"/>
      <c r="S136" s="238"/>
      <c r="T136" s="238"/>
      <c r="U136" s="241"/>
      <c r="V136" s="241"/>
    </row>
    <row r="137" spans="1:30" outlineLevel="1" x14ac:dyDescent="0.25">
      <c r="C137" s="235" t="s">
        <v>1164</v>
      </c>
      <c r="D137" s="235" t="s">
        <v>954</v>
      </c>
      <c r="E137" s="240"/>
      <c r="F137" s="240"/>
      <c r="G137" s="240"/>
      <c r="H137" s="240"/>
      <c r="I137" s="240"/>
      <c r="J137" s="240"/>
      <c r="K137" s="240"/>
      <c r="L137" s="236" t="s">
        <v>1136</v>
      </c>
      <c r="M137" s="218"/>
      <c r="N137" s="218"/>
      <c r="O137" s="239"/>
      <c r="P137" s="239"/>
      <c r="Q137" s="220"/>
      <c r="R137" s="220"/>
      <c r="S137" s="238"/>
      <c r="T137" s="238"/>
      <c r="U137" s="241"/>
      <c r="V137" s="241"/>
    </row>
    <row r="138" spans="1:30" outlineLevel="1" x14ac:dyDescent="0.25">
      <c r="C138" s="76"/>
      <c r="D138" s="76" t="s">
        <v>913</v>
      </c>
      <c r="E138" s="244" t="s">
        <v>128</v>
      </c>
      <c r="F138" s="244" t="s">
        <v>912</v>
      </c>
      <c r="G138" s="244"/>
      <c r="H138" s="244"/>
      <c r="I138" s="244"/>
      <c r="J138" s="244"/>
      <c r="K138" s="244"/>
      <c r="L138" s="212" t="s">
        <v>127</v>
      </c>
      <c r="M138" s="218"/>
      <c r="N138" s="218"/>
      <c r="O138" s="239"/>
      <c r="P138" s="239"/>
      <c r="Q138" s="220"/>
      <c r="R138" s="220"/>
      <c r="S138" s="238"/>
      <c r="T138" s="238"/>
      <c r="U138" s="241">
        <v>0.41666666666666669</v>
      </c>
      <c r="V138" s="241">
        <v>0.79165509259259259</v>
      </c>
    </row>
    <row r="139" spans="1:30" outlineLevel="1" x14ac:dyDescent="0.25">
      <c r="C139" s="76"/>
      <c r="D139" s="76" t="s">
        <v>916</v>
      </c>
      <c r="E139" s="244" t="s">
        <v>128</v>
      </c>
      <c r="F139" s="244" t="s">
        <v>915</v>
      </c>
      <c r="G139" s="244"/>
      <c r="H139" s="244"/>
      <c r="I139" s="244"/>
      <c r="J139" s="244"/>
      <c r="K139" s="244"/>
      <c r="L139" s="244" t="s">
        <v>333</v>
      </c>
      <c r="M139" s="218"/>
      <c r="N139" s="218"/>
      <c r="O139" s="239"/>
      <c r="P139" s="239"/>
      <c r="Q139" s="220"/>
      <c r="R139" s="220"/>
      <c r="S139" s="238"/>
      <c r="T139" s="238"/>
      <c r="U139" s="241">
        <v>0.41666666666666669</v>
      </c>
      <c r="V139" s="241">
        <v>0.79165509259259259</v>
      </c>
    </row>
    <row r="140" spans="1:30" outlineLevel="1" x14ac:dyDescent="0.25">
      <c r="C140" s="76"/>
      <c r="D140" s="76" t="s">
        <v>919</v>
      </c>
      <c r="E140" s="244" t="s">
        <v>128</v>
      </c>
      <c r="F140" s="244" t="s">
        <v>918</v>
      </c>
      <c r="G140" s="244"/>
      <c r="H140" s="244"/>
      <c r="I140" s="244"/>
      <c r="J140" s="244"/>
      <c r="K140" s="244"/>
      <c r="L140" s="212" t="s">
        <v>247</v>
      </c>
      <c r="M140" s="218"/>
      <c r="N140" s="218"/>
      <c r="O140" s="239"/>
      <c r="P140" s="239"/>
      <c r="Q140" s="220"/>
      <c r="R140" s="220"/>
      <c r="S140" s="238"/>
      <c r="T140" s="238"/>
      <c r="U140" s="241">
        <v>0.41666666666666669</v>
      </c>
      <c r="V140" s="241">
        <v>0.79165509259259259</v>
      </c>
    </row>
    <row r="141" spans="1:30" outlineLevel="1" x14ac:dyDescent="0.25">
      <c r="C141" s="76"/>
      <c r="D141" s="76" t="s">
        <v>922</v>
      </c>
      <c r="E141" s="244" t="s">
        <v>128</v>
      </c>
      <c r="F141" s="244" t="s">
        <v>921</v>
      </c>
      <c r="G141" s="244"/>
      <c r="H141" s="244"/>
      <c r="I141" s="244"/>
      <c r="J141" s="244"/>
      <c r="K141" s="244"/>
      <c r="L141" s="212" t="s">
        <v>335</v>
      </c>
      <c r="M141" s="218"/>
      <c r="N141" s="218"/>
      <c r="O141" s="239"/>
      <c r="P141" s="239"/>
      <c r="Q141" s="220"/>
      <c r="R141" s="220"/>
      <c r="S141" s="238"/>
      <c r="T141" s="238"/>
      <c r="U141" s="241">
        <v>0.41666666666666669</v>
      </c>
      <c r="V141" s="241">
        <v>0.79165509259259259</v>
      </c>
    </row>
    <row r="142" spans="1:30" outlineLevel="1" x14ac:dyDescent="0.25">
      <c r="C142" s="76"/>
      <c r="D142" s="76" t="s">
        <v>925</v>
      </c>
      <c r="E142" s="244" t="s">
        <v>128</v>
      </c>
      <c r="F142" s="244" t="s">
        <v>924</v>
      </c>
      <c r="G142" s="244"/>
      <c r="H142" s="244"/>
      <c r="I142" s="244"/>
      <c r="J142" s="244"/>
      <c r="K142" s="244"/>
      <c r="L142" s="244" t="s">
        <v>329</v>
      </c>
      <c r="M142" s="218"/>
      <c r="N142" s="218"/>
      <c r="O142" s="239"/>
      <c r="P142" s="239"/>
      <c r="Q142" s="220"/>
      <c r="R142" s="220"/>
      <c r="S142" s="238"/>
      <c r="T142" s="238"/>
      <c r="U142" s="241">
        <v>0.41666666666666669</v>
      </c>
      <c r="V142" s="241">
        <v>0.79165509259259259</v>
      </c>
    </row>
    <row r="143" spans="1:30" outlineLevel="1" x14ac:dyDescent="0.25">
      <c r="C143" s="76"/>
      <c r="D143" s="76" t="s">
        <v>928</v>
      </c>
      <c r="E143" s="244" t="s">
        <v>128</v>
      </c>
      <c r="F143" s="244" t="s">
        <v>927</v>
      </c>
      <c r="G143" s="244"/>
      <c r="H143" s="244"/>
      <c r="I143" s="244"/>
      <c r="J143" s="244"/>
      <c r="K143" s="244"/>
      <c r="L143" s="212" t="s">
        <v>955</v>
      </c>
      <c r="M143" s="218"/>
      <c r="N143" s="218"/>
      <c r="O143" s="239"/>
      <c r="P143" s="239"/>
      <c r="Q143" s="220"/>
      <c r="R143" s="220"/>
      <c r="S143" s="238"/>
      <c r="T143" s="238"/>
      <c r="U143" s="241">
        <v>0.41666666666666669</v>
      </c>
      <c r="V143" s="241">
        <v>0.79165509259259259</v>
      </c>
    </row>
    <row r="144" spans="1:30" outlineLevel="1" x14ac:dyDescent="0.25">
      <c r="C144" s="76"/>
      <c r="D144" s="76" t="s">
        <v>898</v>
      </c>
      <c r="E144" s="244" t="s">
        <v>128</v>
      </c>
      <c r="F144" s="244" t="s">
        <v>897</v>
      </c>
      <c r="G144" s="244"/>
      <c r="H144" s="244"/>
      <c r="I144" s="244"/>
      <c r="J144" s="244"/>
      <c r="K144" s="244"/>
      <c r="L144" s="212" t="s">
        <v>952</v>
      </c>
      <c r="M144" s="218"/>
      <c r="N144" s="218"/>
      <c r="O144" s="239"/>
      <c r="P144" s="239"/>
      <c r="Q144" s="220"/>
      <c r="R144" s="220"/>
      <c r="S144" s="238"/>
      <c r="T144" s="238"/>
      <c r="U144" s="241">
        <v>0.41666666666666669</v>
      </c>
      <c r="V144" s="241">
        <v>0.79165509259259259</v>
      </c>
    </row>
    <row r="145" spans="1:22" outlineLevel="1" x14ac:dyDescent="0.25">
      <c r="C145" s="76"/>
      <c r="D145" s="76" t="s">
        <v>901</v>
      </c>
      <c r="E145" s="244" t="s">
        <v>128</v>
      </c>
      <c r="F145" s="244" t="s">
        <v>900</v>
      </c>
      <c r="G145" s="244"/>
      <c r="H145" s="244"/>
      <c r="I145" s="244"/>
      <c r="J145" s="244"/>
      <c r="K145" s="244"/>
      <c r="L145" s="212" t="s">
        <v>333</v>
      </c>
      <c r="M145" s="218"/>
      <c r="N145" s="218"/>
      <c r="O145" s="239"/>
      <c r="P145" s="239"/>
      <c r="Q145" s="220"/>
      <c r="R145" s="220"/>
      <c r="S145" s="238"/>
      <c r="T145" s="238"/>
      <c r="U145" s="241">
        <v>0.41666666666666669</v>
      </c>
      <c r="V145" s="241">
        <v>0.79165509259259259</v>
      </c>
    </row>
    <row r="146" spans="1:22" outlineLevel="1" x14ac:dyDescent="0.25">
      <c r="C146" s="76"/>
      <c r="D146" s="76" t="s">
        <v>904</v>
      </c>
      <c r="E146" s="244" t="s">
        <v>128</v>
      </c>
      <c r="F146" s="244" t="s">
        <v>903</v>
      </c>
      <c r="G146" s="244"/>
      <c r="H146" s="244"/>
      <c r="I146" s="244"/>
      <c r="J146" s="244"/>
      <c r="K146" s="244"/>
      <c r="L146" s="212" t="s">
        <v>247</v>
      </c>
      <c r="M146" s="218"/>
      <c r="N146" s="218"/>
      <c r="O146" s="239"/>
      <c r="P146" s="239"/>
      <c r="Q146" s="220"/>
      <c r="R146" s="220"/>
      <c r="S146" s="238"/>
      <c r="T146" s="238"/>
      <c r="U146" s="241">
        <v>0.41666666666666669</v>
      </c>
      <c r="V146" s="241">
        <v>0.79165509259259259</v>
      </c>
    </row>
    <row r="147" spans="1:22" outlineLevel="1" x14ac:dyDescent="0.25">
      <c r="C147" s="76"/>
      <c r="D147" s="76" t="s">
        <v>907</v>
      </c>
      <c r="E147" s="244" t="s">
        <v>128</v>
      </c>
      <c r="F147" s="244" t="s">
        <v>906</v>
      </c>
      <c r="G147" s="244"/>
      <c r="H147" s="244"/>
      <c r="I147" s="244"/>
      <c r="J147" s="244"/>
      <c r="K147" s="244"/>
      <c r="L147" s="212" t="s">
        <v>335</v>
      </c>
      <c r="M147" s="218"/>
      <c r="N147" s="218"/>
      <c r="O147" s="239"/>
      <c r="P147" s="239"/>
      <c r="Q147" s="220"/>
      <c r="R147" s="220"/>
      <c r="S147" s="238"/>
      <c r="T147" s="238"/>
      <c r="U147" s="241">
        <v>0.41666666666666669</v>
      </c>
      <c r="V147" s="241">
        <v>0.79165509259259259</v>
      </c>
    </row>
    <row r="148" spans="1:22" outlineLevel="1" x14ac:dyDescent="0.25">
      <c r="C148" s="76"/>
      <c r="D148" s="76" t="s">
        <v>910</v>
      </c>
      <c r="E148" s="244" t="s">
        <v>128</v>
      </c>
      <c r="F148" s="244" t="s">
        <v>909</v>
      </c>
      <c r="G148" s="244"/>
      <c r="H148" s="244"/>
      <c r="I148" s="244"/>
      <c r="J148" s="244"/>
      <c r="K148" s="244"/>
      <c r="L148" s="212" t="s">
        <v>955</v>
      </c>
      <c r="M148" s="218"/>
      <c r="N148" s="218"/>
      <c r="O148" s="239"/>
      <c r="P148" s="239"/>
      <c r="Q148" s="220"/>
      <c r="R148" s="220"/>
      <c r="S148" s="238"/>
      <c r="T148" s="238"/>
      <c r="U148" s="241">
        <v>0.41666666666666669</v>
      </c>
      <c r="V148" s="241">
        <v>0.79165509259259259</v>
      </c>
    </row>
    <row r="149" spans="1:22" outlineLevel="1" x14ac:dyDescent="0.25">
      <c r="C149" s="76"/>
      <c r="D149" s="76"/>
      <c r="E149" s="244"/>
      <c r="F149" s="244"/>
      <c r="G149" s="244"/>
      <c r="H149" s="244"/>
      <c r="I149" s="244"/>
      <c r="J149" s="244"/>
      <c r="K149" s="244"/>
      <c r="L149" s="212"/>
      <c r="M149" s="218"/>
      <c r="N149" s="218"/>
      <c r="O149" s="239"/>
      <c r="P149" s="239"/>
      <c r="Q149" s="220"/>
      <c r="R149" s="220"/>
      <c r="S149" s="238"/>
      <c r="T149" s="238"/>
      <c r="U149" s="241"/>
      <c r="V149" s="241"/>
    </row>
    <row r="150" spans="1:22" outlineLevel="1" x14ac:dyDescent="0.25">
      <c r="C150" s="76"/>
      <c r="D150" s="76"/>
      <c r="E150" s="244"/>
      <c r="F150" s="244"/>
      <c r="G150" s="244"/>
      <c r="H150" s="244"/>
      <c r="I150" s="244"/>
      <c r="J150" s="244"/>
      <c r="K150" s="244"/>
      <c r="L150" s="212"/>
      <c r="M150" s="218"/>
      <c r="N150" s="218"/>
      <c r="O150" s="239"/>
      <c r="P150" s="239"/>
      <c r="Q150" s="220"/>
      <c r="R150" s="220"/>
      <c r="S150" s="238"/>
      <c r="T150" s="238"/>
      <c r="U150" s="241"/>
      <c r="V150" s="241"/>
    </row>
    <row r="151" spans="1:22" outlineLevel="1" x14ac:dyDescent="0.25">
      <c r="C151" s="76"/>
      <c r="D151" s="37"/>
      <c r="E151" s="212"/>
      <c r="F151" s="212"/>
      <c r="G151" s="212"/>
      <c r="H151" s="212"/>
      <c r="I151" s="212"/>
      <c r="J151" s="212"/>
      <c r="K151" s="212"/>
      <c r="L151" s="11"/>
      <c r="M151" s="218"/>
      <c r="N151" s="218"/>
      <c r="O151" s="239"/>
      <c r="P151" s="239"/>
      <c r="Q151" s="220"/>
      <c r="R151" s="220"/>
      <c r="S151" s="238"/>
      <c r="T151" s="238"/>
      <c r="U151" s="241"/>
      <c r="V151" s="241"/>
    </row>
    <row r="152" spans="1:22" ht="109.5" customHeight="1" outlineLevel="1" x14ac:dyDescent="0.25">
      <c r="C152" s="259" t="s">
        <v>1134</v>
      </c>
      <c r="D152" s="259" t="s">
        <v>132</v>
      </c>
      <c r="E152" s="260" t="s">
        <v>128</v>
      </c>
      <c r="F152" s="260" t="s">
        <v>131</v>
      </c>
      <c r="G152" s="260" t="s">
        <v>520</v>
      </c>
      <c r="H152" s="260" t="s">
        <v>240</v>
      </c>
      <c r="I152" s="260" t="s">
        <v>241</v>
      </c>
      <c r="J152" s="260" t="s">
        <v>1212</v>
      </c>
      <c r="K152" s="260" t="s">
        <v>1213</v>
      </c>
      <c r="L152" s="261" t="s">
        <v>953</v>
      </c>
      <c r="M152" s="246"/>
      <c r="N152" s="246"/>
      <c r="O152" s="247">
        <v>0.39583333333333331</v>
      </c>
      <c r="P152" s="247">
        <v>0.79165509259259259</v>
      </c>
      <c r="Q152" s="248">
        <v>0.79167824074074078</v>
      </c>
      <c r="R152" s="248">
        <v>0.99304398148148154</v>
      </c>
      <c r="S152" s="238"/>
      <c r="T152" s="238"/>
      <c r="U152" s="250"/>
      <c r="V152" s="250"/>
    </row>
    <row r="153" spans="1:22" outlineLevel="1" x14ac:dyDescent="0.25">
      <c r="C153" s="76"/>
      <c r="D153" s="37"/>
      <c r="E153" s="212"/>
      <c r="F153" s="212"/>
      <c r="G153" s="212"/>
      <c r="H153" s="212"/>
      <c r="I153" s="212"/>
      <c r="J153" s="212"/>
      <c r="K153" s="212"/>
      <c r="L153" s="11"/>
      <c r="M153" s="218"/>
      <c r="N153" s="218"/>
      <c r="O153" s="239"/>
      <c r="P153" s="239"/>
      <c r="Q153" s="220"/>
      <c r="R153" s="220"/>
      <c r="S153" s="238"/>
      <c r="T153" s="238"/>
      <c r="U153" s="241"/>
      <c r="V153" s="241"/>
    </row>
    <row r="154" spans="1:22" outlineLevel="1" x14ac:dyDescent="0.25">
      <c r="C154" s="76"/>
      <c r="D154" s="37"/>
      <c r="E154" s="212"/>
      <c r="F154" s="212"/>
      <c r="G154" s="212"/>
      <c r="H154" s="212"/>
      <c r="I154" s="212"/>
      <c r="J154" s="212"/>
      <c r="K154" s="212"/>
      <c r="L154" s="11"/>
      <c r="M154" s="218"/>
      <c r="N154" s="218"/>
      <c r="O154" s="239"/>
      <c r="P154" s="239"/>
      <c r="Q154" s="220"/>
      <c r="R154" s="220"/>
      <c r="S154" s="238"/>
      <c r="T154" s="238"/>
      <c r="U154" s="241"/>
      <c r="V154" s="241"/>
    </row>
    <row r="155" spans="1:22" outlineLevel="1" x14ac:dyDescent="0.25">
      <c r="A155" s="286" t="s">
        <v>1167</v>
      </c>
      <c r="B155" s="287"/>
      <c r="C155" s="287"/>
      <c r="D155" s="288"/>
      <c r="E155" s="289"/>
      <c r="F155" s="289"/>
      <c r="G155" s="289"/>
      <c r="H155" s="289"/>
      <c r="I155" s="289"/>
      <c r="J155" s="289"/>
      <c r="K155" s="289"/>
      <c r="L155" s="290"/>
      <c r="M155" s="291"/>
      <c r="N155" s="291"/>
      <c r="O155" s="294">
        <v>0.39583333333333331</v>
      </c>
      <c r="P155" s="294">
        <v>0.79165509259259259</v>
      </c>
      <c r="Q155" s="295">
        <v>0.79167824074074078</v>
      </c>
      <c r="R155" s="295">
        <v>0.99304398148148154</v>
      </c>
      <c r="S155" s="291"/>
      <c r="T155" s="291"/>
      <c r="U155" s="295">
        <v>0.41666666666666669</v>
      </c>
      <c r="V155" s="295">
        <v>0.79165509259259259</v>
      </c>
    </row>
    <row r="156" spans="1:22" outlineLevel="1" x14ac:dyDescent="0.25">
      <c r="C156" s="235" t="s">
        <v>1164</v>
      </c>
      <c r="D156" s="234" t="s">
        <v>326</v>
      </c>
      <c r="E156" s="240"/>
      <c r="F156" s="240"/>
      <c r="G156" s="240"/>
      <c r="H156" s="240"/>
      <c r="I156" s="240"/>
      <c r="J156" s="240"/>
      <c r="K156" s="240"/>
      <c r="L156" s="236" t="s">
        <v>1136</v>
      </c>
      <c r="M156" s="218"/>
      <c r="N156" s="218"/>
      <c r="O156" s="239"/>
      <c r="P156" s="239"/>
      <c r="Q156" s="220"/>
      <c r="R156" s="220"/>
      <c r="S156" s="238"/>
      <c r="T156" s="238"/>
      <c r="U156" s="241">
        <v>0.41666666666666669</v>
      </c>
      <c r="V156" s="241">
        <v>0.79165509259259259</v>
      </c>
    </row>
    <row r="157" spans="1:22" outlineLevel="1" x14ac:dyDescent="0.25">
      <c r="C157" s="76"/>
      <c r="D157" s="262" t="s">
        <v>1168</v>
      </c>
      <c r="E157" s="243" t="s">
        <v>325</v>
      </c>
      <c r="F157" s="243" t="s">
        <v>337</v>
      </c>
      <c r="G157" s="243" t="s">
        <v>820</v>
      </c>
      <c r="H157" s="243" t="s">
        <v>419</v>
      </c>
      <c r="I157" s="243" t="s">
        <v>440</v>
      </c>
      <c r="J157" s="243" t="s">
        <v>1215</v>
      </c>
      <c r="K157" s="243" t="s">
        <v>1214</v>
      </c>
      <c r="L157" s="244" t="s">
        <v>127</v>
      </c>
      <c r="M157" s="246"/>
      <c r="N157" s="246"/>
      <c r="O157" s="247"/>
      <c r="P157" s="247"/>
      <c r="Q157" s="220"/>
      <c r="R157" s="220"/>
      <c r="S157" s="238"/>
      <c r="T157" s="238"/>
      <c r="U157" s="241">
        <v>0.41666666666666669</v>
      </c>
      <c r="V157" s="241">
        <v>0.79165509259259259</v>
      </c>
    </row>
    <row r="158" spans="1:22" outlineLevel="1" x14ac:dyDescent="0.25">
      <c r="C158" s="76"/>
      <c r="D158" s="262" t="s">
        <v>1169</v>
      </c>
      <c r="E158" s="243" t="s">
        <v>325</v>
      </c>
      <c r="F158" s="243" t="s">
        <v>336</v>
      </c>
      <c r="G158" s="243" t="s">
        <v>851</v>
      </c>
      <c r="H158" s="243" t="s">
        <v>420</v>
      </c>
      <c r="I158" s="243" t="s">
        <v>441</v>
      </c>
      <c r="J158" s="243"/>
      <c r="K158" s="243"/>
      <c r="L158" s="244" t="s">
        <v>247</v>
      </c>
      <c r="M158" s="246"/>
      <c r="N158" s="246"/>
      <c r="O158" s="247"/>
      <c r="P158" s="247"/>
      <c r="Q158" s="220"/>
      <c r="R158" s="220"/>
      <c r="S158" s="238"/>
      <c r="T158" s="238"/>
      <c r="U158" s="241">
        <v>0.41666666666666669</v>
      </c>
      <c r="V158" s="241">
        <v>0.79165509259259259</v>
      </c>
    </row>
    <row r="159" spans="1:22" outlineLevel="1" x14ac:dyDescent="0.25">
      <c r="C159" s="76"/>
      <c r="D159" s="262" t="s">
        <v>1170</v>
      </c>
      <c r="E159" s="243" t="s">
        <v>325</v>
      </c>
      <c r="F159" s="243" t="s">
        <v>334</v>
      </c>
      <c r="G159" s="243" t="s">
        <v>847</v>
      </c>
      <c r="H159" s="243" t="s">
        <v>421</v>
      </c>
      <c r="I159" s="243" t="s">
        <v>442</v>
      </c>
      <c r="J159" s="243"/>
      <c r="K159" s="243"/>
      <c r="L159" s="244" t="s">
        <v>335</v>
      </c>
      <c r="M159" s="246"/>
      <c r="N159" s="246"/>
      <c r="O159" s="247"/>
      <c r="P159" s="247"/>
      <c r="Q159" s="220"/>
      <c r="R159" s="220"/>
      <c r="S159" s="238"/>
      <c r="T159" s="238"/>
      <c r="U159" s="241">
        <v>0.41666666666666669</v>
      </c>
      <c r="V159" s="241">
        <v>0.79165509259259259</v>
      </c>
    </row>
    <row r="160" spans="1:22" outlineLevel="1" x14ac:dyDescent="0.25">
      <c r="C160" s="76"/>
      <c r="D160" s="262" t="s">
        <v>1171</v>
      </c>
      <c r="E160" s="243" t="s">
        <v>325</v>
      </c>
      <c r="F160" s="243" t="s">
        <v>332</v>
      </c>
      <c r="G160" s="243" t="s">
        <v>846</v>
      </c>
      <c r="H160" s="243" t="s">
        <v>422</v>
      </c>
      <c r="I160" s="243" t="s">
        <v>443</v>
      </c>
      <c r="J160" s="243"/>
      <c r="K160" s="243"/>
      <c r="L160" s="244" t="s">
        <v>333</v>
      </c>
      <c r="M160" s="246"/>
      <c r="N160" s="246"/>
      <c r="O160" s="247"/>
      <c r="P160" s="247"/>
      <c r="Q160" s="220"/>
      <c r="R160" s="220"/>
      <c r="S160" s="238"/>
      <c r="T160" s="238"/>
      <c r="U160" s="241">
        <v>0.41666666666666669</v>
      </c>
      <c r="V160" s="241">
        <v>0.79165509259259259</v>
      </c>
    </row>
    <row r="161" spans="3:22" outlineLevel="1" x14ac:dyDescent="0.25">
      <c r="C161" s="76"/>
      <c r="D161" s="262" t="s">
        <v>1172</v>
      </c>
      <c r="E161" s="243" t="s">
        <v>325</v>
      </c>
      <c r="F161" s="243" t="s">
        <v>330</v>
      </c>
      <c r="G161" s="243" t="s">
        <v>848</v>
      </c>
      <c r="H161" s="243" t="s">
        <v>423</v>
      </c>
      <c r="I161" s="243" t="s">
        <v>444</v>
      </c>
      <c r="J161" s="243"/>
      <c r="K161" s="243"/>
      <c r="L161" s="244" t="s">
        <v>331</v>
      </c>
      <c r="M161" s="246"/>
      <c r="N161" s="246"/>
      <c r="O161" s="247"/>
      <c r="P161" s="247"/>
      <c r="Q161" s="220"/>
      <c r="R161" s="220"/>
      <c r="S161" s="238"/>
      <c r="T161" s="238"/>
      <c r="U161" s="241">
        <v>0.41666666666666669</v>
      </c>
      <c r="V161" s="241">
        <v>0.79165509259259259</v>
      </c>
    </row>
    <row r="162" spans="3:22" outlineLevel="1" x14ac:dyDescent="0.25">
      <c r="C162" s="76"/>
      <c r="D162" s="262" t="s">
        <v>1173</v>
      </c>
      <c r="E162" s="243" t="s">
        <v>325</v>
      </c>
      <c r="F162" s="243" t="s">
        <v>328</v>
      </c>
      <c r="G162" s="243" t="s">
        <v>849</v>
      </c>
      <c r="H162" s="243" t="s">
        <v>424</v>
      </c>
      <c r="I162" s="243" t="s">
        <v>445</v>
      </c>
      <c r="J162" s="243"/>
      <c r="K162" s="243"/>
      <c r="L162" s="244" t="s">
        <v>329</v>
      </c>
      <c r="M162" s="246"/>
      <c r="N162" s="246"/>
      <c r="O162" s="247"/>
      <c r="P162" s="247"/>
      <c r="Q162" s="220"/>
      <c r="R162" s="220"/>
      <c r="S162" s="238"/>
      <c r="T162" s="238"/>
      <c r="U162" s="241">
        <v>0.41666666666666669</v>
      </c>
      <c r="V162" s="241">
        <v>0.79165509259259259</v>
      </c>
    </row>
    <row r="163" spans="3:22" outlineLevel="1" x14ac:dyDescent="0.25">
      <c r="C163" s="76"/>
      <c r="D163" s="262" t="s">
        <v>1174</v>
      </c>
      <c r="E163" s="243" t="s">
        <v>325</v>
      </c>
      <c r="F163" s="243" t="s">
        <v>429</v>
      </c>
      <c r="G163" s="243" t="s">
        <v>850</v>
      </c>
      <c r="H163" s="243" t="s">
        <v>425</v>
      </c>
      <c r="I163" s="243" t="s">
        <v>446</v>
      </c>
      <c r="J163" s="243"/>
      <c r="K163" s="243"/>
      <c r="L163" s="244" t="s">
        <v>417</v>
      </c>
      <c r="M163" s="246"/>
      <c r="N163" s="246"/>
      <c r="O163" s="247"/>
      <c r="P163" s="247"/>
      <c r="Q163" s="220"/>
      <c r="R163" s="220"/>
      <c r="S163" s="238"/>
      <c r="T163" s="238"/>
      <c r="U163" s="241">
        <v>0.41666666666666669</v>
      </c>
      <c r="V163" s="241">
        <v>0.79165509259259259</v>
      </c>
    </row>
    <row r="164" spans="3:22" outlineLevel="1" x14ac:dyDescent="0.25">
      <c r="C164" s="76"/>
      <c r="D164" s="262" t="s">
        <v>1185</v>
      </c>
      <c r="E164" s="243" t="s">
        <v>325</v>
      </c>
      <c r="F164" s="243" t="s">
        <v>513</v>
      </c>
      <c r="G164" s="243" t="s">
        <v>852</v>
      </c>
      <c r="H164" s="243" t="s">
        <v>958</v>
      </c>
      <c r="I164" s="243" t="s">
        <v>545</v>
      </c>
      <c r="J164" s="243"/>
      <c r="K164" s="243"/>
      <c r="L164" s="244" t="s">
        <v>957</v>
      </c>
      <c r="M164" s="246"/>
      <c r="N164" s="246"/>
      <c r="O164" s="247"/>
      <c r="P164" s="247"/>
      <c r="Q164" s="220"/>
      <c r="R164" s="220"/>
      <c r="S164" s="238"/>
      <c r="T164" s="238"/>
      <c r="U164" s="241">
        <v>0.41666666666666669</v>
      </c>
      <c r="V164" s="241">
        <v>0.79165509259259259</v>
      </c>
    </row>
    <row r="165" spans="3:22" outlineLevel="1" x14ac:dyDescent="0.25">
      <c r="C165" s="76"/>
      <c r="D165" s="262" t="s">
        <v>1175</v>
      </c>
      <c r="E165" s="243" t="s">
        <v>325</v>
      </c>
      <c r="F165" s="243" t="s">
        <v>430</v>
      </c>
      <c r="G165" s="243" t="s">
        <v>845</v>
      </c>
      <c r="H165" s="243" t="s">
        <v>426</v>
      </c>
      <c r="I165" s="243" t="s">
        <v>447</v>
      </c>
      <c r="J165" s="243"/>
      <c r="K165" s="243"/>
      <c r="L165" s="244" t="s">
        <v>418</v>
      </c>
      <c r="M165" s="246"/>
      <c r="N165" s="246"/>
      <c r="O165" s="247"/>
      <c r="P165" s="247"/>
      <c r="Q165" s="220"/>
      <c r="R165" s="220"/>
      <c r="S165" s="238"/>
      <c r="T165" s="238"/>
      <c r="U165" s="241">
        <v>0.41666666666666669</v>
      </c>
      <c r="V165" s="241">
        <v>0.79165509259259259</v>
      </c>
    </row>
    <row r="166" spans="3:22" outlineLevel="1" x14ac:dyDescent="0.25">
      <c r="C166" s="76"/>
      <c r="D166" s="262" t="s">
        <v>961</v>
      </c>
      <c r="E166" s="243" t="s">
        <v>325</v>
      </c>
      <c r="F166" s="243" t="s">
        <v>853</v>
      </c>
      <c r="G166" s="243"/>
      <c r="H166" s="243"/>
      <c r="I166" s="243"/>
      <c r="J166" s="243"/>
      <c r="K166" s="243"/>
      <c r="L166" s="244" t="s">
        <v>418</v>
      </c>
      <c r="M166" s="246"/>
      <c r="N166" s="246"/>
      <c r="O166" s="247"/>
      <c r="P166" s="247"/>
      <c r="Q166" s="220"/>
      <c r="R166" s="220"/>
      <c r="S166" s="238"/>
      <c r="T166" s="238"/>
      <c r="U166" s="241">
        <v>0.41666666666666702</v>
      </c>
      <c r="V166" s="241">
        <v>0.79165509259259303</v>
      </c>
    </row>
    <row r="167" spans="3:22" outlineLevel="1" x14ac:dyDescent="0.25">
      <c r="C167" s="76"/>
      <c r="D167" s="262" t="s">
        <v>962</v>
      </c>
      <c r="E167" s="243" t="s">
        <v>325</v>
      </c>
      <c r="F167" s="243" t="s">
        <v>854</v>
      </c>
      <c r="G167" s="243"/>
      <c r="H167" s="243"/>
      <c r="I167" s="243"/>
      <c r="J167" s="243"/>
      <c r="K167" s="243"/>
      <c r="L167" s="244" t="s">
        <v>333</v>
      </c>
      <c r="M167" s="246"/>
      <c r="N167" s="246"/>
      <c r="O167" s="247"/>
      <c r="P167" s="247"/>
      <c r="Q167" s="220"/>
      <c r="R167" s="220"/>
      <c r="S167" s="238"/>
      <c r="T167" s="238"/>
      <c r="U167" s="241">
        <v>0.41666666666666702</v>
      </c>
      <c r="V167" s="241">
        <v>0.79165509259259303</v>
      </c>
    </row>
    <row r="168" spans="3:22" outlineLevel="1" x14ac:dyDescent="0.25">
      <c r="C168" s="76"/>
      <c r="D168" s="262" t="s">
        <v>963</v>
      </c>
      <c r="E168" s="243" t="s">
        <v>325</v>
      </c>
      <c r="F168" s="243" t="s">
        <v>855</v>
      </c>
      <c r="G168" s="243"/>
      <c r="H168" s="243"/>
      <c r="I168" s="243"/>
      <c r="J168" s="243"/>
      <c r="K168" s="243"/>
      <c r="L168" s="244" t="s">
        <v>335</v>
      </c>
      <c r="M168" s="246"/>
      <c r="N168" s="246"/>
      <c r="O168" s="247"/>
      <c r="P168" s="247"/>
      <c r="Q168" s="220"/>
      <c r="R168" s="220"/>
      <c r="S168" s="238"/>
      <c r="T168" s="238"/>
      <c r="U168" s="241">
        <v>0.41666666666666702</v>
      </c>
      <c r="V168" s="241">
        <v>0.79165509259259303</v>
      </c>
    </row>
    <row r="169" spans="3:22" outlineLevel="1" x14ac:dyDescent="0.25">
      <c r="C169" s="76"/>
      <c r="D169" s="262" t="s">
        <v>964</v>
      </c>
      <c r="E169" s="243" t="s">
        <v>325</v>
      </c>
      <c r="F169" s="243" t="s">
        <v>856</v>
      </c>
      <c r="G169" s="243"/>
      <c r="H169" s="243"/>
      <c r="I169" s="243"/>
      <c r="J169" s="243"/>
      <c r="K169" s="243"/>
      <c r="L169" s="244" t="s">
        <v>331</v>
      </c>
      <c r="M169" s="246"/>
      <c r="N169" s="246"/>
      <c r="O169" s="247"/>
      <c r="P169" s="247"/>
      <c r="Q169" s="220"/>
      <c r="R169" s="220"/>
      <c r="S169" s="238"/>
      <c r="T169" s="238"/>
      <c r="U169" s="241">
        <v>0.41666666666666702</v>
      </c>
      <c r="V169" s="241">
        <v>0.79165509259259303</v>
      </c>
    </row>
    <row r="170" spans="3:22" outlineLevel="1" x14ac:dyDescent="0.25">
      <c r="C170" s="76"/>
      <c r="D170" s="262" t="s">
        <v>965</v>
      </c>
      <c r="E170" s="243" t="s">
        <v>325</v>
      </c>
      <c r="F170" s="243" t="s">
        <v>857</v>
      </c>
      <c r="G170" s="243"/>
      <c r="H170" s="243"/>
      <c r="I170" s="243"/>
      <c r="J170" s="243"/>
      <c r="K170" s="243"/>
      <c r="L170" s="244" t="s">
        <v>329</v>
      </c>
      <c r="M170" s="246"/>
      <c r="N170" s="246"/>
      <c r="O170" s="247"/>
      <c r="P170" s="247"/>
      <c r="Q170" s="220"/>
      <c r="R170" s="220"/>
      <c r="S170" s="238"/>
      <c r="T170" s="238"/>
      <c r="U170" s="241">
        <v>0.41666666666666702</v>
      </c>
      <c r="V170" s="241">
        <v>0.79165509259259303</v>
      </c>
    </row>
    <row r="171" spans="3:22" outlineLevel="1" x14ac:dyDescent="0.25">
      <c r="C171" s="76"/>
      <c r="D171" s="262" t="s">
        <v>966</v>
      </c>
      <c r="E171" s="243" t="s">
        <v>325</v>
      </c>
      <c r="F171" s="243" t="s">
        <v>858</v>
      </c>
      <c r="G171" s="243"/>
      <c r="H171" s="243"/>
      <c r="I171" s="243"/>
      <c r="J171" s="243"/>
      <c r="K171" s="243"/>
      <c r="L171" s="244" t="s">
        <v>417</v>
      </c>
      <c r="M171" s="246"/>
      <c r="N171" s="246"/>
      <c r="O171" s="247"/>
      <c r="P171" s="247"/>
      <c r="Q171" s="220"/>
      <c r="R171" s="220"/>
      <c r="S171" s="238"/>
      <c r="T171" s="238"/>
      <c r="U171" s="241">
        <v>0.41666666666666702</v>
      </c>
      <c r="V171" s="241">
        <v>0.79165509259259303</v>
      </c>
    </row>
    <row r="172" spans="3:22" outlineLevel="1" x14ac:dyDescent="0.25">
      <c r="C172" s="76"/>
      <c r="D172" s="262" t="s">
        <v>967</v>
      </c>
      <c r="E172" s="243" t="s">
        <v>325</v>
      </c>
      <c r="F172" s="243" t="s">
        <v>859</v>
      </c>
      <c r="G172" s="243"/>
      <c r="H172" s="243"/>
      <c r="I172" s="243"/>
      <c r="J172" s="243"/>
      <c r="K172" s="243"/>
      <c r="L172" s="244" t="s">
        <v>247</v>
      </c>
      <c r="M172" s="246"/>
      <c r="N172" s="246"/>
      <c r="O172" s="247"/>
      <c r="P172" s="247"/>
      <c r="Q172" s="220"/>
      <c r="R172" s="220"/>
      <c r="S172" s="238"/>
      <c r="T172" s="238"/>
      <c r="U172" s="241">
        <v>0.41666666666666702</v>
      </c>
      <c r="V172" s="241">
        <v>0.79165509259259303</v>
      </c>
    </row>
    <row r="173" spans="3:22" outlineLevel="1" x14ac:dyDescent="0.25">
      <c r="C173" s="76"/>
      <c r="D173" s="262" t="s">
        <v>968</v>
      </c>
      <c r="E173" s="243" t="s">
        <v>325</v>
      </c>
      <c r="F173" s="243" t="s">
        <v>860</v>
      </c>
      <c r="G173" s="243"/>
      <c r="H173" s="243"/>
      <c r="I173" s="243"/>
      <c r="J173" s="243"/>
      <c r="K173" s="243"/>
      <c r="L173" s="244" t="s">
        <v>957</v>
      </c>
      <c r="M173" s="246"/>
      <c r="N173" s="246"/>
      <c r="O173" s="247"/>
      <c r="P173" s="247"/>
      <c r="Q173" s="220"/>
      <c r="R173" s="220"/>
      <c r="S173" s="238"/>
      <c r="T173" s="238"/>
      <c r="U173" s="241">
        <v>0.41666666666666702</v>
      </c>
      <c r="V173" s="241">
        <v>0.79165509259259303</v>
      </c>
    </row>
    <row r="174" spans="3:22" outlineLevel="1" x14ac:dyDescent="0.25">
      <c r="C174" s="76"/>
      <c r="D174" s="262" t="s">
        <v>969</v>
      </c>
      <c r="E174" s="243" t="s">
        <v>325</v>
      </c>
      <c r="F174" s="243" t="s">
        <v>861</v>
      </c>
      <c r="G174" s="243"/>
      <c r="H174" s="243"/>
      <c r="I174" s="243"/>
      <c r="J174" s="243"/>
      <c r="K174" s="243"/>
      <c r="L174" s="244" t="s">
        <v>333</v>
      </c>
      <c r="M174" s="246"/>
      <c r="N174" s="246"/>
      <c r="O174" s="247"/>
      <c r="P174" s="247"/>
      <c r="Q174" s="220"/>
      <c r="R174" s="220"/>
      <c r="S174" s="238"/>
      <c r="T174" s="238"/>
      <c r="U174" s="241">
        <v>0.41666666666666702</v>
      </c>
      <c r="V174" s="241">
        <v>0.79165509259259303</v>
      </c>
    </row>
    <row r="175" spans="3:22" outlineLevel="1" x14ac:dyDescent="0.25">
      <c r="C175" s="76"/>
      <c r="D175" s="262" t="s">
        <v>970</v>
      </c>
      <c r="E175" s="243" t="s">
        <v>325</v>
      </c>
      <c r="F175" s="243" t="s">
        <v>862</v>
      </c>
      <c r="G175" s="243"/>
      <c r="H175" s="243"/>
      <c r="I175" s="243"/>
      <c r="J175" s="243"/>
      <c r="K175" s="243"/>
      <c r="L175" s="244" t="s">
        <v>329</v>
      </c>
      <c r="M175" s="246"/>
      <c r="N175" s="246"/>
      <c r="O175" s="247"/>
      <c r="P175" s="247"/>
      <c r="Q175" s="220"/>
      <c r="R175" s="220"/>
      <c r="S175" s="238"/>
      <c r="T175" s="238"/>
      <c r="U175" s="241">
        <v>0.41666666666666702</v>
      </c>
      <c r="V175" s="241">
        <v>0.79165509259259303</v>
      </c>
    </row>
    <row r="176" spans="3:22" outlineLevel="1" x14ac:dyDescent="0.25">
      <c r="C176" s="76"/>
      <c r="D176" s="262" t="s">
        <v>972</v>
      </c>
      <c r="E176" s="243" t="s">
        <v>325</v>
      </c>
      <c r="G176" s="243" t="s">
        <v>864</v>
      </c>
      <c r="H176" s="243"/>
      <c r="I176" s="243"/>
      <c r="J176" s="243"/>
      <c r="K176" s="243"/>
      <c r="L176" s="244" t="s">
        <v>418</v>
      </c>
      <c r="M176" s="246"/>
      <c r="N176" s="246"/>
      <c r="O176" s="247"/>
      <c r="P176" s="247"/>
      <c r="Q176" s="220"/>
      <c r="R176" s="220"/>
      <c r="S176" s="238"/>
      <c r="T176" s="238"/>
      <c r="U176" s="241">
        <v>0.41666666666666702</v>
      </c>
      <c r="V176" s="241">
        <v>0.79165509259259303</v>
      </c>
    </row>
    <row r="177" spans="3:22" outlineLevel="1" x14ac:dyDescent="0.25">
      <c r="C177" s="76"/>
      <c r="D177" s="262" t="s">
        <v>973</v>
      </c>
      <c r="E177" s="243" t="s">
        <v>325</v>
      </c>
      <c r="G177" s="243" t="s">
        <v>865</v>
      </c>
      <c r="H177" s="243"/>
      <c r="I177" s="243"/>
      <c r="J177" s="243"/>
      <c r="K177" s="243"/>
      <c r="L177" s="244" t="s">
        <v>333</v>
      </c>
      <c r="M177" s="246"/>
      <c r="N177" s="246"/>
      <c r="O177" s="247"/>
      <c r="P177" s="247"/>
      <c r="Q177" s="220"/>
      <c r="R177" s="220"/>
      <c r="S177" s="238"/>
      <c r="T177" s="238"/>
      <c r="U177" s="241">
        <v>0.41666666666666702</v>
      </c>
      <c r="V177" s="241">
        <v>0.79165509259259303</v>
      </c>
    </row>
    <row r="178" spans="3:22" outlineLevel="1" x14ac:dyDescent="0.25">
      <c r="C178" s="76"/>
      <c r="D178" s="262" t="s">
        <v>974</v>
      </c>
      <c r="E178" s="243" t="s">
        <v>325</v>
      </c>
      <c r="G178" s="243" t="s">
        <v>866</v>
      </c>
      <c r="H178" s="243"/>
      <c r="I178" s="243"/>
      <c r="J178" s="243"/>
      <c r="K178" s="243"/>
      <c r="L178" s="244" t="s">
        <v>331</v>
      </c>
      <c r="M178" s="246"/>
      <c r="N178" s="246"/>
      <c r="O178" s="247"/>
      <c r="P178" s="247"/>
      <c r="Q178" s="220"/>
      <c r="R178" s="220"/>
      <c r="S178" s="238"/>
      <c r="T178" s="238"/>
      <c r="U178" s="241">
        <v>0.41666666666666702</v>
      </c>
      <c r="V178" s="241">
        <v>0.79165509259259303</v>
      </c>
    </row>
    <row r="179" spans="3:22" outlineLevel="1" x14ac:dyDescent="0.25">
      <c r="C179" s="76"/>
      <c r="D179" s="262" t="s">
        <v>975</v>
      </c>
      <c r="E179" s="243" t="s">
        <v>325</v>
      </c>
      <c r="G179" s="243" t="s">
        <v>867</v>
      </c>
      <c r="H179" s="243"/>
      <c r="I179" s="243"/>
      <c r="J179" s="243"/>
      <c r="K179" s="243"/>
      <c r="L179" s="244" t="s">
        <v>329</v>
      </c>
      <c r="M179" s="246"/>
      <c r="N179" s="246"/>
      <c r="O179" s="247"/>
      <c r="P179" s="247"/>
      <c r="Q179" s="220"/>
      <c r="R179" s="220"/>
      <c r="S179" s="238"/>
      <c r="T179" s="238"/>
      <c r="U179" s="241">
        <v>0.41666666666666702</v>
      </c>
      <c r="V179" s="241">
        <v>0.79165509259259303</v>
      </c>
    </row>
    <row r="180" spans="3:22" outlineLevel="1" x14ac:dyDescent="0.25">
      <c r="C180" s="76"/>
      <c r="D180" s="262" t="s">
        <v>976</v>
      </c>
      <c r="E180" s="243" t="s">
        <v>325</v>
      </c>
      <c r="G180" s="243" t="s">
        <v>868</v>
      </c>
      <c r="H180" s="243"/>
      <c r="I180" s="243"/>
      <c r="J180" s="243"/>
      <c r="K180" s="243"/>
      <c r="L180" s="244" t="s">
        <v>417</v>
      </c>
      <c r="M180" s="246"/>
      <c r="N180" s="246"/>
      <c r="O180" s="247"/>
      <c r="P180" s="247"/>
      <c r="Q180" s="220"/>
      <c r="R180" s="220"/>
      <c r="S180" s="238"/>
      <c r="T180" s="238"/>
      <c r="U180" s="241">
        <v>0.41666666666666702</v>
      </c>
      <c r="V180" s="241">
        <v>0.79165509259259303</v>
      </c>
    </row>
    <row r="181" spans="3:22" outlineLevel="1" x14ac:dyDescent="0.25">
      <c r="C181" s="76"/>
      <c r="D181" s="262" t="s">
        <v>977</v>
      </c>
      <c r="E181" s="243" t="s">
        <v>325</v>
      </c>
      <c r="G181" s="243" t="s">
        <v>869</v>
      </c>
      <c r="H181" s="243"/>
      <c r="I181" s="243"/>
      <c r="J181" s="243"/>
      <c r="K181" s="243"/>
      <c r="L181" s="244" t="s">
        <v>247</v>
      </c>
      <c r="M181" s="246"/>
      <c r="N181" s="246"/>
      <c r="O181" s="247"/>
      <c r="P181" s="247"/>
      <c r="Q181" s="220"/>
      <c r="R181" s="220"/>
      <c r="S181" s="238"/>
      <c r="T181" s="238"/>
      <c r="U181" s="241">
        <v>0.41666666666666702</v>
      </c>
      <c r="V181" s="241">
        <v>0.79165509259259303</v>
      </c>
    </row>
    <row r="182" spans="3:22" outlineLevel="1" x14ac:dyDescent="0.25">
      <c r="C182" s="76"/>
      <c r="D182" s="262" t="s">
        <v>978</v>
      </c>
      <c r="E182" s="243" t="s">
        <v>325</v>
      </c>
      <c r="G182" s="243" t="s">
        <v>870</v>
      </c>
      <c r="H182" s="243"/>
      <c r="I182" s="243"/>
      <c r="J182" s="243"/>
      <c r="K182" s="243"/>
      <c r="L182" s="244" t="s">
        <v>957</v>
      </c>
      <c r="M182" s="246"/>
      <c r="N182" s="246"/>
      <c r="O182" s="247"/>
      <c r="P182" s="247"/>
      <c r="Q182" s="220"/>
      <c r="R182" s="220"/>
      <c r="S182" s="238"/>
      <c r="T182" s="238"/>
      <c r="U182" s="241">
        <v>0.41666666666666702</v>
      </c>
      <c r="V182" s="241">
        <v>0.79165509259259303</v>
      </c>
    </row>
    <row r="183" spans="3:22" outlineLevel="1" x14ac:dyDescent="0.25">
      <c r="C183" s="76"/>
      <c r="D183" s="262" t="s">
        <v>971</v>
      </c>
      <c r="E183" s="243" t="s">
        <v>325</v>
      </c>
      <c r="G183" s="243" t="s">
        <v>863</v>
      </c>
      <c r="H183" s="243"/>
      <c r="I183" s="243"/>
      <c r="J183" s="243"/>
      <c r="K183" s="243"/>
      <c r="L183" s="244" t="s">
        <v>335</v>
      </c>
      <c r="M183" s="246"/>
      <c r="N183" s="246"/>
      <c r="O183" s="247"/>
      <c r="P183" s="247"/>
      <c r="Q183" s="220"/>
      <c r="R183" s="220"/>
      <c r="S183" s="238"/>
      <c r="T183" s="238"/>
      <c r="U183" s="241">
        <v>0.41666666666666702</v>
      </c>
      <c r="V183" s="241">
        <v>0.79165509259259303</v>
      </c>
    </row>
    <row r="184" spans="3:22" outlineLevel="1" x14ac:dyDescent="0.25">
      <c r="C184" s="76"/>
      <c r="E184" s="243"/>
      <c r="F184" s="243"/>
      <c r="G184" s="243"/>
      <c r="H184" s="243"/>
      <c r="I184" s="243"/>
      <c r="J184" s="243"/>
      <c r="K184" s="243"/>
      <c r="L184" s="244"/>
      <c r="M184" s="246"/>
      <c r="N184" s="246"/>
      <c r="O184" s="247"/>
      <c r="P184" s="247"/>
      <c r="Q184" s="220"/>
      <c r="R184" s="220"/>
      <c r="S184" s="238"/>
      <c r="T184" s="238"/>
      <c r="U184" s="241"/>
      <c r="V184" s="241"/>
    </row>
    <row r="185" spans="3:22" outlineLevel="1" x14ac:dyDescent="0.25">
      <c r="C185" s="76"/>
      <c r="D185" s="262"/>
      <c r="E185" s="243"/>
      <c r="F185" s="243"/>
      <c r="G185" s="243"/>
      <c r="H185" s="243"/>
      <c r="I185" s="243"/>
      <c r="J185" s="243"/>
      <c r="K185" s="243"/>
      <c r="L185" s="244"/>
      <c r="M185" s="246"/>
      <c r="N185" s="246"/>
      <c r="O185" s="247"/>
      <c r="P185" s="247"/>
      <c r="Q185" s="220"/>
      <c r="R185" s="220"/>
      <c r="S185" s="238"/>
      <c r="T185" s="238"/>
      <c r="U185" s="241"/>
      <c r="V185" s="241"/>
    </row>
    <row r="186" spans="3:22" outlineLevel="1" x14ac:dyDescent="0.25">
      <c r="C186" s="76"/>
      <c r="D186" s="234" t="s">
        <v>956</v>
      </c>
      <c r="E186" s="240"/>
      <c r="F186" s="240"/>
      <c r="G186" s="240"/>
      <c r="H186" s="240"/>
      <c r="I186" s="240"/>
      <c r="J186" s="240"/>
      <c r="K186" s="240"/>
      <c r="L186" s="236" t="s">
        <v>1136</v>
      </c>
      <c r="M186" s="246"/>
      <c r="N186" s="246"/>
      <c r="O186" s="247"/>
      <c r="P186" s="247"/>
      <c r="Q186" s="220"/>
      <c r="R186" s="220"/>
      <c r="S186" s="238"/>
      <c r="T186" s="238"/>
      <c r="U186" s="241"/>
      <c r="V186" s="241"/>
    </row>
    <row r="187" spans="3:22" outlineLevel="1" x14ac:dyDescent="0.25">
      <c r="C187" s="76"/>
      <c r="D187" s="262" t="s">
        <v>1188</v>
      </c>
      <c r="E187" s="243" t="s">
        <v>325</v>
      </c>
      <c r="F187" s="243" t="s">
        <v>504</v>
      </c>
      <c r="G187" s="243"/>
      <c r="H187" s="243"/>
      <c r="I187" s="243"/>
      <c r="J187" s="243"/>
      <c r="K187" s="243"/>
      <c r="L187" s="244" t="s">
        <v>127</v>
      </c>
      <c r="M187" s="246"/>
      <c r="N187" s="246"/>
      <c r="O187" s="247"/>
      <c r="P187" s="247"/>
      <c r="Q187" s="220"/>
      <c r="R187" s="220"/>
      <c r="S187" s="238"/>
      <c r="T187" s="238"/>
      <c r="U187" s="241">
        <v>0.41666666666666669</v>
      </c>
      <c r="V187" s="241">
        <v>0.79165509259259259</v>
      </c>
    </row>
    <row r="188" spans="3:22" outlineLevel="1" x14ac:dyDescent="0.25">
      <c r="C188" s="76"/>
      <c r="D188" s="262" t="s">
        <v>1189</v>
      </c>
      <c r="E188" s="243" t="s">
        <v>325</v>
      </c>
      <c r="F188" s="243" t="s">
        <v>505</v>
      </c>
      <c r="G188" s="243"/>
      <c r="H188" s="243"/>
      <c r="I188" s="243"/>
      <c r="J188" s="243"/>
      <c r="K188" s="243"/>
      <c r="L188" s="244" t="s">
        <v>247</v>
      </c>
      <c r="M188" s="246"/>
      <c r="N188" s="246"/>
      <c r="O188" s="247"/>
      <c r="P188" s="247"/>
      <c r="Q188" s="220"/>
      <c r="R188" s="220"/>
      <c r="S188" s="238"/>
      <c r="T188" s="238"/>
      <c r="U188" s="241">
        <v>0.41666666666666669</v>
      </c>
      <c r="V188" s="241">
        <v>0.79165509259259259</v>
      </c>
    </row>
    <row r="189" spans="3:22" outlineLevel="1" x14ac:dyDescent="0.25">
      <c r="C189" s="76"/>
      <c r="D189" s="262" t="s">
        <v>1190</v>
      </c>
      <c r="E189" s="243" t="s">
        <v>325</v>
      </c>
      <c r="F189" s="243" t="s">
        <v>506</v>
      </c>
      <c r="G189" s="243"/>
      <c r="H189" s="243"/>
      <c r="I189" s="243"/>
      <c r="J189" s="243"/>
      <c r="K189" s="243"/>
      <c r="L189" s="244" t="s">
        <v>335</v>
      </c>
      <c r="M189" s="246"/>
      <c r="N189" s="246"/>
      <c r="O189" s="247"/>
      <c r="P189" s="247"/>
      <c r="Q189" s="220"/>
      <c r="R189" s="220"/>
      <c r="S189" s="238"/>
      <c r="T189" s="238"/>
      <c r="U189" s="241">
        <v>0.41666666666666669</v>
      </c>
      <c r="V189" s="241">
        <v>0.79165509259259259</v>
      </c>
    </row>
    <row r="190" spans="3:22" outlineLevel="1" x14ac:dyDescent="0.25">
      <c r="C190" s="76"/>
      <c r="D190" s="262" t="s">
        <v>1191</v>
      </c>
      <c r="E190" s="243" t="s">
        <v>325</v>
      </c>
      <c r="F190" s="243" t="s">
        <v>507</v>
      </c>
      <c r="G190" s="243"/>
      <c r="H190" s="243"/>
      <c r="I190" s="243"/>
      <c r="J190" s="243"/>
      <c r="K190" s="243"/>
      <c r="L190" s="244" t="s">
        <v>333</v>
      </c>
      <c r="M190" s="246"/>
      <c r="N190" s="246"/>
      <c r="O190" s="247"/>
      <c r="P190" s="247"/>
      <c r="Q190" s="220"/>
      <c r="R190" s="220"/>
      <c r="S190" s="238"/>
      <c r="T190" s="238"/>
      <c r="U190" s="241">
        <v>0.41666666666666669</v>
      </c>
      <c r="V190" s="241">
        <v>0.79165509259259259</v>
      </c>
    </row>
    <row r="191" spans="3:22" outlineLevel="1" x14ac:dyDescent="0.25">
      <c r="C191" s="76"/>
      <c r="D191" s="262" t="s">
        <v>1192</v>
      </c>
      <c r="E191" s="243" t="s">
        <v>325</v>
      </c>
      <c r="F191" s="243" t="s">
        <v>508</v>
      </c>
      <c r="G191" s="243"/>
      <c r="H191" s="243"/>
      <c r="I191" s="243"/>
      <c r="J191" s="243"/>
      <c r="K191" s="243"/>
      <c r="L191" s="244" t="s">
        <v>331</v>
      </c>
      <c r="M191" s="246"/>
      <c r="N191" s="246"/>
      <c r="O191" s="247"/>
      <c r="P191" s="247"/>
      <c r="Q191" s="220"/>
      <c r="R191" s="220"/>
      <c r="S191" s="238"/>
      <c r="T191" s="238"/>
      <c r="U191" s="241">
        <v>0.41666666666666669</v>
      </c>
      <c r="V191" s="241">
        <v>0.79165509259259259</v>
      </c>
    </row>
    <row r="192" spans="3:22" outlineLevel="1" x14ac:dyDescent="0.25">
      <c r="C192" s="76"/>
      <c r="D192" s="262" t="s">
        <v>1193</v>
      </c>
      <c r="E192" s="243" t="s">
        <v>325</v>
      </c>
      <c r="F192" s="243" t="s">
        <v>509</v>
      </c>
      <c r="G192" s="243"/>
      <c r="H192" s="243"/>
      <c r="I192" s="243"/>
      <c r="J192" s="243"/>
      <c r="K192" s="243"/>
      <c r="L192" s="244" t="s">
        <v>329</v>
      </c>
      <c r="M192" s="246"/>
      <c r="N192" s="246"/>
      <c r="O192" s="247"/>
      <c r="P192" s="247"/>
      <c r="Q192" s="220"/>
      <c r="R192" s="220"/>
      <c r="S192" s="238"/>
      <c r="T192" s="238"/>
      <c r="U192" s="241">
        <v>0.41666666666666669</v>
      </c>
      <c r="V192" s="241">
        <v>0.79165509259259259</v>
      </c>
    </row>
    <row r="193" spans="1:22" outlineLevel="1" x14ac:dyDescent="0.25">
      <c r="C193" s="76"/>
      <c r="D193" s="262" t="s">
        <v>1194</v>
      </c>
      <c r="E193" s="243" t="s">
        <v>325</v>
      </c>
      <c r="F193" s="243" t="s">
        <v>510</v>
      </c>
      <c r="G193" s="243"/>
      <c r="H193" s="243"/>
      <c r="I193" s="243"/>
      <c r="J193" s="243"/>
      <c r="K193" s="243"/>
      <c r="L193" s="244" t="s">
        <v>417</v>
      </c>
      <c r="M193" s="246"/>
      <c r="N193" s="246"/>
      <c r="O193" s="247"/>
      <c r="P193" s="247"/>
      <c r="Q193" s="220"/>
      <c r="R193" s="220"/>
      <c r="S193" s="238"/>
      <c r="T193" s="238"/>
      <c r="U193" s="241">
        <v>0.41666666666666669</v>
      </c>
      <c r="V193" s="241">
        <v>0.79165509259259259</v>
      </c>
    </row>
    <row r="194" spans="1:22" outlineLevel="1" x14ac:dyDescent="0.25">
      <c r="C194" s="76"/>
      <c r="D194" s="262" t="s">
        <v>1195</v>
      </c>
      <c r="E194" s="243" t="s">
        <v>325</v>
      </c>
      <c r="F194" s="243" t="s">
        <v>511</v>
      </c>
      <c r="G194" s="243"/>
      <c r="H194" s="243"/>
      <c r="I194" s="243"/>
      <c r="J194" s="243"/>
      <c r="K194" s="243"/>
      <c r="L194" s="244" t="s">
        <v>418</v>
      </c>
      <c r="M194" s="246"/>
      <c r="N194" s="246"/>
      <c r="O194" s="247"/>
      <c r="P194" s="247"/>
      <c r="Q194" s="220"/>
      <c r="R194" s="220"/>
      <c r="S194" s="238"/>
      <c r="T194" s="238"/>
      <c r="U194" s="241">
        <v>0.41666666666666669</v>
      </c>
      <c r="V194" s="241">
        <v>0.79165509259259259</v>
      </c>
    </row>
    <row r="195" spans="1:22" outlineLevel="1" x14ac:dyDescent="0.25">
      <c r="C195" s="76"/>
      <c r="D195" s="262"/>
      <c r="E195" s="243"/>
      <c r="F195" s="243"/>
      <c r="G195" s="243"/>
      <c r="H195" s="243"/>
      <c r="I195" s="243"/>
      <c r="J195" s="243"/>
      <c r="K195" s="243"/>
      <c r="L195" s="244"/>
      <c r="M195" s="246"/>
      <c r="N195" s="246"/>
      <c r="O195" s="247"/>
      <c r="P195" s="247"/>
      <c r="Q195" s="220"/>
      <c r="R195" s="220"/>
      <c r="S195" s="238"/>
      <c r="T195" s="238"/>
      <c r="U195" s="241"/>
      <c r="V195" s="241"/>
    </row>
    <row r="196" spans="1:22" outlineLevel="1" x14ac:dyDescent="0.25">
      <c r="C196" s="76"/>
      <c r="D196" s="37"/>
      <c r="E196" s="212"/>
      <c r="F196" s="212"/>
      <c r="G196" s="212"/>
      <c r="H196" s="212"/>
      <c r="I196" s="212"/>
      <c r="J196" s="212"/>
      <c r="K196" s="212"/>
      <c r="L196" s="11"/>
      <c r="M196" s="218"/>
      <c r="N196" s="218"/>
      <c r="O196" s="239"/>
      <c r="P196" s="239"/>
      <c r="Q196" s="220"/>
      <c r="R196" s="220"/>
      <c r="S196" s="238"/>
      <c r="T196" s="238"/>
      <c r="U196" s="241"/>
      <c r="V196" s="241"/>
    </row>
    <row r="197" spans="1:22" ht="88.5" customHeight="1" outlineLevel="1" x14ac:dyDescent="0.25">
      <c r="C197" s="259" t="s">
        <v>1134</v>
      </c>
      <c r="D197" s="264" t="s">
        <v>132</v>
      </c>
      <c r="E197" s="260" t="s">
        <v>325</v>
      </c>
      <c r="F197" s="260" t="s">
        <v>327</v>
      </c>
      <c r="G197" s="260" t="s">
        <v>840</v>
      </c>
      <c r="H197" s="260" t="s">
        <v>427</v>
      </c>
      <c r="I197" s="260" t="s">
        <v>438</v>
      </c>
      <c r="J197" s="260" t="s">
        <v>1216</v>
      </c>
      <c r="K197" s="260" t="s">
        <v>1217</v>
      </c>
      <c r="L197" s="261" t="s">
        <v>953</v>
      </c>
      <c r="M197" s="246"/>
      <c r="N197" s="246"/>
      <c r="O197" s="247">
        <v>0.39583333333333331</v>
      </c>
      <c r="P197" s="247">
        <v>0.79165509259259259</v>
      </c>
      <c r="Q197" s="248">
        <v>0.79167824074074078</v>
      </c>
      <c r="R197" s="248">
        <v>0.99304398148148154</v>
      </c>
      <c r="S197" s="238"/>
      <c r="T197" s="238"/>
      <c r="U197" s="250"/>
      <c r="V197" s="250"/>
    </row>
    <row r="198" spans="1:22" outlineLevel="1" x14ac:dyDescent="0.25">
      <c r="C198" s="76"/>
      <c r="D198" s="37"/>
      <c r="E198" s="212"/>
      <c r="F198" s="212"/>
      <c r="G198" s="212"/>
      <c r="H198" s="212"/>
      <c r="I198" s="212"/>
      <c r="J198" s="212"/>
      <c r="K198" s="212"/>
      <c r="L198" s="11"/>
      <c r="M198" s="218"/>
      <c r="N198" s="218"/>
      <c r="O198" s="239"/>
      <c r="P198" s="239"/>
      <c r="Q198" s="220"/>
      <c r="R198" s="220"/>
      <c r="S198" s="238"/>
      <c r="T198" s="238"/>
      <c r="U198" s="241"/>
      <c r="V198" s="241"/>
    </row>
    <row r="199" spans="1:22" outlineLevel="1" x14ac:dyDescent="0.25">
      <c r="C199" s="76"/>
      <c r="D199" s="37" t="s">
        <v>393</v>
      </c>
      <c r="E199" s="243" t="s">
        <v>325</v>
      </c>
      <c r="F199" s="243" t="s">
        <v>324</v>
      </c>
      <c r="G199" s="212"/>
      <c r="H199" s="212"/>
      <c r="I199" s="212"/>
      <c r="J199" s="212"/>
      <c r="K199" s="212"/>
      <c r="L199" s="11"/>
      <c r="M199" s="246"/>
      <c r="N199" s="246"/>
      <c r="O199" s="247"/>
      <c r="P199" s="247"/>
      <c r="Q199" s="248"/>
      <c r="R199" s="248"/>
      <c r="S199" s="238"/>
      <c r="T199" s="238"/>
      <c r="U199" s="241">
        <v>0.33333333333333331</v>
      </c>
      <c r="V199" s="241">
        <v>0.85416666666666663</v>
      </c>
    </row>
    <row r="200" spans="1:22" outlineLevel="1" x14ac:dyDescent="0.25">
      <c r="C200" s="76"/>
      <c r="D200" s="37"/>
      <c r="E200" s="243"/>
      <c r="F200" s="243"/>
      <c r="G200" s="212"/>
      <c r="H200" s="212"/>
      <c r="I200" s="212"/>
      <c r="J200" s="212"/>
      <c r="K200" s="212"/>
      <c r="L200" s="11"/>
      <c r="M200" s="246"/>
      <c r="N200" s="246"/>
      <c r="O200" s="247"/>
      <c r="P200" s="247"/>
      <c r="Q200" s="248"/>
      <c r="R200" s="248"/>
      <c r="S200" s="238"/>
      <c r="T200" s="238"/>
      <c r="U200" s="241"/>
      <c r="V200" s="241"/>
    </row>
    <row r="201" spans="1:22" outlineLevel="1" x14ac:dyDescent="0.25">
      <c r="C201" s="76"/>
      <c r="D201" s="37"/>
      <c r="E201" s="212"/>
      <c r="F201" s="212"/>
      <c r="G201" s="212"/>
      <c r="H201" s="212"/>
      <c r="I201" s="212"/>
      <c r="J201" s="212"/>
      <c r="K201" s="212"/>
      <c r="L201" s="11"/>
      <c r="M201" s="218"/>
      <c r="N201" s="218"/>
      <c r="O201" s="239"/>
      <c r="P201" s="239"/>
      <c r="Q201" s="220"/>
      <c r="R201" s="220"/>
      <c r="S201" s="238"/>
      <c r="T201" s="238"/>
      <c r="U201" s="241"/>
      <c r="V201" s="241"/>
    </row>
    <row r="202" spans="1:22" outlineLevel="1" x14ac:dyDescent="0.25">
      <c r="A202" s="286" t="s">
        <v>1176</v>
      </c>
      <c r="B202" s="287"/>
      <c r="C202" s="287"/>
      <c r="D202" s="288"/>
      <c r="E202" s="289"/>
      <c r="F202" s="289"/>
      <c r="G202" s="289"/>
      <c r="H202" s="289"/>
      <c r="I202" s="289"/>
      <c r="J202" s="289"/>
      <c r="K202" s="289"/>
      <c r="L202" s="290"/>
      <c r="M202" s="291"/>
      <c r="N202" s="291"/>
      <c r="O202" s="294">
        <v>0.39583333333333331</v>
      </c>
      <c r="P202" s="294">
        <v>0.77083333333333337</v>
      </c>
      <c r="Q202" s="295">
        <v>0.79167824074074078</v>
      </c>
      <c r="R202" s="295">
        <v>0.99304398148148154</v>
      </c>
      <c r="S202" s="291"/>
      <c r="T202" s="291"/>
      <c r="U202" s="295">
        <v>0.39583333333333331</v>
      </c>
      <c r="V202" s="295">
        <v>0.79165509259259259</v>
      </c>
    </row>
    <row r="203" spans="1:22" outlineLevel="1" x14ac:dyDescent="0.25">
      <c r="C203" s="259" t="s">
        <v>1134</v>
      </c>
      <c r="D203" s="259" t="s">
        <v>1218</v>
      </c>
      <c r="E203" s="260"/>
      <c r="F203" s="260"/>
      <c r="G203" s="260"/>
      <c r="H203" s="260"/>
      <c r="I203" s="260"/>
      <c r="J203" s="260"/>
      <c r="K203" s="260"/>
      <c r="L203" s="236" t="s">
        <v>1136</v>
      </c>
      <c r="M203" s="218"/>
      <c r="N203" s="218"/>
      <c r="O203" s="215">
        <v>0.39583333333333331</v>
      </c>
      <c r="P203" s="215">
        <v>0.77083333333333337</v>
      </c>
      <c r="Q203" s="216">
        <v>0.79167824074074078</v>
      </c>
      <c r="R203" s="216">
        <v>0.99304398148148154</v>
      </c>
      <c r="S203" s="238"/>
      <c r="T203" s="238"/>
      <c r="U203" s="241"/>
      <c r="V203" s="241"/>
    </row>
    <row r="204" spans="1:22" outlineLevel="1" x14ac:dyDescent="0.25">
      <c r="C204" s="76"/>
      <c r="D204" s="76"/>
      <c r="E204" s="243" t="s">
        <v>145</v>
      </c>
      <c r="F204" s="243" t="s">
        <v>154</v>
      </c>
      <c r="G204" s="243" t="s">
        <v>413</v>
      </c>
      <c r="H204" s="243" t="s">
        <v>155</v>
      </c>
      <c r="I204" s="243" t="s">
        <v>156</v>
      </c>
      <c r="J204" s="243" t="s">
        <v>1220</v>
      </c>
      <c r="K204" s="243" t="s">
        <v>1219</v>
      </c>
      <c r="L204" s="244" t="s">
        <v>10</v>
      </c>
      <c r="M204" s="218"/>
      <c r="N204" s="218"/>
      <c r="O204" s="239">
        <v>0.39583333333333331</v>
      </c>
      <c r="P204" s="239">
        <v>0.77083333333333337</v>
      </c>
      <c r="Q204" s="220">
        <v>0.79167824074074078</v>
      </c>
      <c r="R204" s="220">
        <v>0.99304398148148154</v>
      </c>
      <c r="S204" s="238"/>
      <c r="T204" s="238"/>
      <c r="U204" s="241"/>
      <c r="V204" s="241"/>
    </row>
    <row r="205" spans="1:22" outlineLevel="1" x14ac:dyDescent="0.25">
      <c r="C205" s="76"/>
      <c r="D205" s="37"/>
      <c r="E205" s="243" t="s">
        <v>145</v>
      </c>
      <c r="F205" s="243" t="s">
        <v>154</v>
      </c>
      <c r="G205" s="243" t="s">
        <v>413</v>
      </c>
      <c r="H205" s="243" t="s">
        <v>155</v>
      </c>
      <c r="I205" s="243" t="s">
        <v>156</v>
      </c>
      <c r="J205" s="243" t="s">
        <v>1220</v>
      </c>
      <c r="K205" s="243" t="s">
        <v>1219</v>
      </c>
      <c r="L205" s="244" t="s">
        <v>153</v>
      </c>
      <c r="M205" s="218"/>
      <c r="N205" s="218"/>
      <c r="O205" s="239">
        <v>0.39583333333333331</v>
      </c>
      <c r="P205" s="239">
        <v>0.79165509259259259</v>
      </c>
      <c r="Q205" s="220">
        <v>0.79167824074074078</v>
      </c>
      <c r="R205" s="220">
        <v>0.99304398148148154</v>
      </c>
      <c r="S205" s="238"/>
      <c r="T205" s="238"/>
      <c r="U205" s="241"/>
      <c r="V205" s="241"/>
    </row>
    <row r="206" spans="1:22" outlineLevel="1" x14ac:dyDescent="0.25">
      <c r="C206" s="76"/>
      <c r="D206" s="37"/>
      <c r="E206" s="212"/>
      <c r="F206" s="212"/>
      <c r="G206" s="212"/>
      <c r="H206" s="212"/>
      <c r="I206" s="212"/>
      <c r="J206" s="212"/>
      <c r="K206" s="212"/>
      <c r="L206" s="11"/>
      <c r="M206" s="218"/>
      <c r="N206" s="218"/>
      <c r="O206" s="239"/>
      <c r="P206" s="239"/>
      <c r="Q206" s="220"/>
      <c r="R206" s="220"/>
      <c r="S206" s="238"/>
      <c r="T206" s="238"/>
      <c r="U206" s="241"/>
      <c r="V206" s="241"/>
    </row>
    <row r="207" spans="1:22" outlineLevel="1" x14ac:dyDescent="0.25">
      <c r="C207" s="76"/>
      <c r="D207" s="37"/>
      <c r="E207" s="212"/>
      <c r="F207" s="212"/>
      <c r="G207" s="212"/>
      <c r="H207" s="212"/>
      <c r="I207" s="212"/>
      <c r="J207" s="212"/>
      <c r="K207" s="212"/>
      <c r="L207" s="11"/>
      <c r="M207" s="218"/>
      <c r="N207" s="218"/>
      <c r="O207" s="239"/>
      <c r="P207" s="239"/>
      <c r="Q207" s="220"/>
      <c r="R207" s="220"/>
      <c r="S207" s="238"/>
      <c r="T207" s="238"/>
      <c r="U207" s="241"/>
      <c r="V207" s="241"/>
    </row>
    <row r="208" spans="1:22" outlineLevel="1" x14ac:dyDescent="0.25">
      <c r="A208" s="286" t="s">
        <v>1177</v>
      </c>
      <c r="B208" s="287"/>
      <c r="C208" s="287"/>
      <c r="D208" s="288"/>
      <c r="E208" s="289"/>
      <c r="F208" s="289"/>
      <c r="G208" s="289"/>
      <c r="H208" s="289"/>
      <c r="I208" s="289"/>
      <c r="J208" s="289"/>
      <c r="K208" s="289"/>
      <c r="L208" s="290"/>
      <c r="M208" s="291"/>
      <c r="N208" s="291"/>
      <c r="O208" s="292"/>
      <c r="P208" s="292"/>
      <c r="Q208" s="291"/>
      <c r="R208" s="291"/>
      <c r="S208" s="291"/>
      <c r="T208" s="291"/>
      <c r="U208" s="293">
        <v>0.39583333333333331</v>
      </c>
      <c r="V208" s="293">
        <v>0.79165509259259259</v>
      </c>
    </row>
    <row r="209" spans="1:30" outlineLevel="1" x14ac:dyDescent="0.25">
      <c r="C209" s="76"/>
      <c r="D209" s="37"/>
      <c r="E209" s="212"/>
      <c r="F209" s="212"/>
      <c r="G209" s="212"/>
      <c r="H209" s="212"/>
      <c r="I209" s="212"/>
      <c r="J209" s="212"/>
      <c r="K209" s="212"/>
      <c r="L209" s="11"/>
      <c r="M209" s="218"/>
      <c r="N209" s="218"/>
      <c r="O209" s="239"/>
      <c r="P209" s="239"/>
      <c r="Q209" s="220"/>
      <c r="R209" s="220"/>
      <c r="S209" s="238"/>
      <c r="T209" s="238"/>
      <c r="U209" s="250"/>
      <c r="V209" s="250"/>
    </row>
    <row r="210" spans="1:30" outlineLevel="1" x14ac:dyDescent="0.25">
      <c r="C210" s="76"/>
      <c r="D210" s="262" t="s">
        <v>158</v>
      </c>
      <c r="E210" s="243" t="s">
        <v>145</v>
      </c>
      <c r="F210" s="243" t="s">
        <v>157</v>
      </c>
      <c r="G210" s="243"/>
      <c r="H210" s="243" t="s">
        <v>221</v>
      </c>
      <c r="I210" s="243" t="s">
        <v>222</v>
      </c>
      <c r="J210" s="243"/>
      <c r="K210" s="243"/>
      <c r="L210" s="244" t="s">
        <v>1222</v>
      </c>
      <c r="M210" s="218"/>
      <c r="N210" s="218"/>
      <c r="O210" s="239"/>
      <c r="P210" s="239"/>
      <c r="Q210" s="220"/>
      <c r="R210" s="220"/>
      <c r="S210" s="238"/>
      <c r="T210" s="238"/>
      <c r="U210" s="250">
        <v>0.39583333333333331</v>
      </c>
      <c r="V210" s="250">
        <v>0.79165509259259259</v>
      </c>
    </row>
    <row r="211" spans="1:30" outlineLevel="1" x14ac:dyDescent="0.25">
      <c r="C211" s="76"/>
      <c r="D211" s="37" t="s">
        <v>160</v>
      </c>
      <c r="E211" s="243" t="s">
        <v>145</v>
      </c>
      <c r="F211" s="243" t="s">
        <v>159</v>
      </c>
      <c r="G211" s="243"/>
      <c r="H211" s="243"/>
      <c r="I211" s="243"/>
      <c r="J211" s="243"/>
      <c r="K211" s="243"/>
      <c r="L211" s="244" t="s">
        <v>1223</v>
      </c>
      <c r="M211" s="218"/>
      <c r="N211" s="218"/>
      <c r="O211" s="239"/>
      <c r="P211" s="239"/>
      <c r="Q211" s="220"/>
      <c r="R211" s="220"/>
      <c r="S211" s="238"/>
      <c r="T211" s="238"/>
      <c r="U211" s="250">
        <v>0.39583333333333331</v>
      </c>
      <c r="V211" s="250">
        <v>0.79165509259259259</v>
      </c>
    </row>
    <row r="212" spans="1:30" ht="17.25" customHeight="1" outlineLevel="1" x14ac:dyDescent="0.25">
      <c r="C212" s="76"/>
      <c r="D212" s="262" t="s">
        <v>594</v>
      </c>
      <c r="E212" s="243" t="s">
        <v>145</v>
      </c>
      <c r="F212" s="243" t="s">
        <v>591</v>
      </c>
      <c r="G212" s="212"/>
      <c r="H212" s="212"/>
      <c r="I212" s="212"/>
      <c r="J212" s="212"/>
      <c r="K212" s="212"/>
      <c r="L212" s="244" t="s">
        <v>1222</v>
      </c>
      <c r="M212" s="218"/>
      <c r="N212" s="218"/>
      <c r="O212" s="239"/>
      <c r="P212" s="239"/>
      <c r="Q212" s="220"/>
      <c r="R212" s="220"/>
      <c r="S212" s="238"/>
      <c r="T212" s="238"/>
      <c r="U212" s="250">
        <v>0.39583333333333331</v>
      </c>
      <c r="V212" s="250">
        <v>0.79165509259259259</v>
      </c>
    </row>
    <row r="213" spans="1:30" ht="24" outlineLevel="1" x14ac:dyDescent="0.25">
      <c r="C213" s="76"/>
      <c r="D213" s="262" t="s">
        <v>1221</v>
      </c>
      <c r="E213" s="243" t="s">
        <v>145</v>
      </c>
      <c r="F213" s="212" t="s">
        <v>833</v>
      </c>
      <c r="G213" s="212"/>
      <c r="H213" s="212"/>
      <c r="I213" s="212"/>
      <c r="J213" s="212"/>
      <c r="K213" s="212"/>
      <c r="L213" s="244" t="s">
        <v>959</v>
      </c>
      <c r="M213" s="218"/>
      <c r="N213" s="218"/>
      <c r="O213" s="239"/>
      <c r="P213" s="239"/>
      <c r="Q213" s="220"/>
      <c r="R213" s="220"/>
      <c r="S213" s="238"/>
      <c r="T213" s="238"/>
      <c r="U213" s="241"/>
      <c r="V213" s="241"/>
    </row>
    <row r="214" spans="1:30" outlineLevel="1" x14ac:dyDescent="0.25">
      <c r="C214" s="76"/>
      <c r="D214" s="37"/>
      <c r="E214" s="212"/>
      <c r="F214" s="212"/>
      <c r="G214" s="212"/>
      <c r="H214" s="212"/>
      <c r="I214" s="212"/>
      <c r="J214" s="212"/>
      <c r="K214" s="212"/>
      <c r="L214" s="11"/>
      <c r="M214" s="218"/>
      <c r="N214" s="218"/>
      <c r="O214" s="239"/>
      <c r="P214" s="239"/>
      <c r="Q214" s="220"/>
      <c r="R214" s="220"/>
      <c r="S214" s="238"/>
      <c r="T214" s="238"/>
      <c r="U214" s="241"/>
      <c r="V214" s="241"/>
    </row>
    <row r="215" spans="1:30" outlineLevel="1" x14ac:dyDescent="0.25">
      <c r="C215" s="76"/>
      <c r="D215" s="37"/>
      <c r="E215" s="212"/>
      <c r="F215" s="212"/>
      <c r="G215" s="212"/>
      <c r="H215" s="212"/>
      <c r="I215" s="212"/>
      <c r="J215" s="212"/>
      <c r="K215" s="212"/>
      <c r="L215" s="11"/>
      <c r="M215" s="218"/>
      <c r="N215" s="218"/>
      <c r="O215" s="239"/>
      <c r="P215" s="239"/>
      <c r="Q215" s="220"/>
      <c r="R215" s="220"/>
      <c r="S215" s="238"/>
      <c r="T215" s="238"/>
      <c r="U215" s="241"/>
      <c r="V215" s="241"/>
    </row>
    <row r="216" spans="1:30" x14ac:dyDescent="0.25">
      <c r="A216" s="223" t="s">
        <v>1208</v>
      </c>
      <c r="B216" s="223"/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85"/>
      <c r="V216" s="285"/>
      <c r="W216" s="223"/>
      <c r="X216" s="223"/>
      <c r="Y216" s="223"/>
      <c r="Z216" s="223"/>
      <c r="AA216" s="223"/>
      <c r="AB216" s="223"/>
      <c r="AC216" s="223"/>
      <c r="AD216" s="223"/>
    </row>
    <row r="217" spans="1:30" outlineLevel="1" x14ac:dyDescent="0.25">
      <c r="C217" s="76"/>
      <c r="D217" s="262" t="s">
        <v>318</v>
      </c>
      <c r="E217" s="243" t="s">
        <v>128</v>
      </c>
      <c r="F217" s="243" t="s">
        <v>133</v>
      </c>
      <c r="G217" s="258"/>
      <c r="H217" s="243" t="s">
        <v>248</v>
      </c>
      <c r="I217" s="243" t="s">
        <v>249</v>
      </c>
      <c r="J217" s="243"/>
      <c r="K217" s="243"/>
      <c r="L217" s="263"/>
      <c r="M217" s="246"/>
      <c r="N217" s="246"/>
      <c r="O217" s="247"/>
      <c r="P217" s="247"/>
      <c r="Q217" s="220"/>
      <c r="R217" s="220"/>
      <c r="S217" s="238"/>
      <c r="T217" s="238"/>
      <c r="U217" s="241"/>
      <c r="V217" s="241"/>
    </row>
    <row r="218" spans="1:30" outlineLevel="1" x14ac:dyDescent="0.25">
      <c r="C218" s="76"/>
      <c r="D218" s="262"/>
      <c r="E218" s="243"/>
      <c r="F218" s="243"/>
      <c r="G218" s="258"/>
      <c r="H218" s="243"/>
      <c r="I218" s="243"/>
      <c r="J218" s="243"/>
      <c r="K218" s="243"/>
      <c r="L218" s="263"/>
      <c r="M218" s="246"/>
      <c r="N218" s="246"/>
      <c r="O218" s="247"/>
      <c r="P218" s="247"/>
      <c r="Q218" s="220"/>
      <c r="R218" s="220"/>
      <c r="S218" s="238"/>
      <c r="T218" s="238"/>
      <c r="U218" s="241"/>
      <c r="V218" s="241"/>
    </row>
    <row r="219" spans="1:30" outlineLevel="1" x14ac:dyDescent="0.25">
      <c r="C219" s="76"/>
      <c r="D219" s="37" t="s">
        <v>472</v>
      </c>
      <c r="E219" s="212" t="s">
        <v>116</v>
      </c>
      <c r="F219" s="212" t="s">
        <v>466</v>
      </c>
      <c r="G219" s="212" t="s">
        <v>466</v>
      </c>
      <c r="H219" s="212" t="s">
        <v>466</v>
      </c>
      <c r="I219" s="212" t="s">
        <v>466</v>
      </c>
      <c r="J219" s="212"/>
      <c r="K219" s="212"/>
      <c r="L219" s="244" t="s">
        <v>468</v>
      </c>
      <c r="M219" s="246"/>
      <c r="N219" s="246"/>
      <c r="O219" s="247"/>
      <c r="P219" s="247"/>
      <c r="Q219" s="220"/>
      <c r="R219" s="220"/>
      <c r="S219" s="238"/>
      <c r="T219" s="238"/>
      <c r="U219" s="241">
        <v>0.39583333333333331</v>
      </c>
      <c r="V219" s="241">
        <v>0.79166666666666663</v>
      </c>
    </row>
    <row r="220" spans="1:30" outlineLevel="1" x14ac:dyDescent="0.25">
      <c r="C220" s="76"/>
      <c r="D220" s="37" t="s">
        <v>471</v>
      </c>
      <c r="E220" s="212" t="s">
        <v>116</v>
      </c>
      <c r="F220" s="212" t="s">
        <v>470</v>
      </c>
      <c r="G220" s="212" t="s">
        <v>470</v>
      </c>
      <c r="H220" s="212" t="s">
        <v>470</v>
      </c>
      <c r="I220" s="212" t="s">
        <v>470</v>
      </c>
      <c r="J220" s="212"/>
      <c r="K220" s="212"/>
      <c r="L220" s="244" t="s">
        <v>468</v>
      </c>
      <c r="M220" s="246"/>
      <c r="N220" s="246"/>
      <c r="O220" s="247"/>
      <c r="P220" s="247"/>
      <c r="Q220" s="220"/>
      <c r="R220" s="220"/>
      <c r="S220" s="238"/>
      <c r="T220" s="238"/>
      <c r="U220" s="241">
        <v>0.39583333333333331</v>
      </c>
      <c r="V220" s="241">
        <v>0.79166666666666663</v>
      </c>
    </row>
    <row r="221" spans="1:30" outlineLevel="1" x14ac:dyDescent="0.25">
      <c r="C221" s="76"/>
      <c r="D221" s="37" t="s">
        <v>500</v>
      </c>
      <c r="E221" s="212" t="s">
        <v>116</v>
      </c>
      <c r="F221" s="212" t="s">
        <v>499</v>
      </c>
      <c r="G221" s="212" t="s">
        <v>499</v>
      </c>
      <c r="H221" s="212" t="s">
        <v>499</v>
      </c>
      <c r="I221" s="212" t="s">
        <v>499</v>
      </c>
      <c r="J221" s="212"/>
      <c r="K221" s="212"/>
      <c r="L221" s="244" t="s">
        <v>503</v>
      </c>
      <c r="M221" s="246"/>
      <c r="N221" s="246"/>
      <c r="O221" s="247"/>
      <c r="P221" s="247"/>
      <c r="Q221" s="220"/>
      <c r="R221" s="220"/>
      <c r="S221" s="238"/>
      <c r="T221" s="238"/>
      <c r="U221" s="241">
        <v>0.39583333333333331</v>
      </c>
      <c r="V221" s="241">
        <v>0.79166666666666663</v>
      </c>
    </row>
    <row r="222" spans="1:30" outlineLevel="1" x14ac:dyDescent="0.25">
      <c r="C222" s="76"/>
      <c r="D222" s="37"/>
      <c r="E222" s="212"/>
      <c r="F222" s="212"/>
      <c r="G222" s="212"/>
      <c r="H222" s="212"/>
      <c r="I222" s="212"/>
      <c r="J222" s="212"/>
      <c r="K222" s="212"/>
      <c r="L222" s="11"/>
      <c r="M222" s="218"/>
      <c r="N222" s="218"/>
      <c r="O222" s="239"/>
      <c r="P222" s="239"/>
      <c r="Q222" s="220"/>
      <c r="R222" s="220"/>
      <c r="S222" s="238"/>
      <c r="T222" s="238"/>
      <c r="U222" s="241"/>
      <c r="V222" s="241"/>
    </row>
    <row r="223" spans="1:30" ht="36.75" outlineLevel="1" x14ac:dyDescent="0.25">
      <c r="C223" s="76"/>
      <c r="D223" s="37" t="s">
        <v>136</v>
      </c>
      <c r="E223" s="243" t="s">
        <v>134</v>
      </c>
      <c r="F223" s="243" t="s">
        <v>135</v>
      </c>
      <c r="G223" s="212"/>
      <c r="H223" s="212"/>
      <c r="I223" s="212"/>
      <c r="J223" s="212"/>
      <c r="K223" s="212"/>
      <c r="L223" s="244" t="s">
        <v>127</v>
      </c>
      <c r="M223" s="218"/>
      <c r="N223" s="218"/>
      <c r="O223" s="247"/>
      <c r="P223" s="247"/>
      <c r="Q223" s="220"/>
      <c r="R223" s="220"/>
      <c r="S223" s="238"/>
      <c r="T223" s="238"/>
      <c r="U223" s="241">
        <v>0.70833333333333337</v>
      </c>
      <c r="V223" s="241">
        <v>0.8125</v>
      </c>
    </row>
    <row r="224" spans="1:30" ht="27.75" customHeight="1" outlineLevel="1" x14ac:dyDescent="0.25">
      <c r="C224" s="76"/>
      <c r="D224" s="37" t="s">
        <v>139</v>
      </c>
      <c r="E224" s="243" t="s">
        <v>134</v>
      </c>
      <c r="F224" s="243" t="s">
        <v>138</v>
      </c>
      <c r="G224" s="212"/>
      <c r="H224" s="212"/>
      <c r="I224" s="212"/>
      <c r="J224" s="212"/>
      <c r="K224" s="212"/>
      <c r="L224" s="244" t="s">
        <v>137</v>
      </c>
      <c r="M224" s="218"/>
      <c r="N224" s="218"/>
      <c r="O224" s="247"/>
      <c r="P224" s="247"/>
      <c r="Q224" s="220"/>
      <c r="R224" s="220"/>
      <c r="S224" s="238"/>
      <c r="T224" s="238"/>
      <c r="U224" s="241">
        <v>0.70833333333333337</v>
      </c>
      <c r="V224" s="241">
        <v>0.8125</v>
      </c>
    </row>
    <row r="225" spans="1:35" ht="24.75" outlineLevel="1" x14ac:dyDescent="0.25">
      <c r="C225" s="76"/>
      <c r="D225" s="37" t="s">
        <v>250</v>
      </c>
      <c r="E225" s="243" t="s">
        <v>134</v>
      </c>
      <c r="F225" s="243" t="s">
        <v>242</v>
      </c>
      <c r="G225" s="243" t="s">
        <v>242</v>
      </c>
      <c r="H225" s="243" t="s">
        <v>242</v>
      </c>
      <c r="I225" s="243" t="s">
        <v>242</v>
      </c>
      <c r="J225" s="243"/>
      <c r="K225" s="243"/>
      <c r="L225" s="244" t="s">
        <v>127</v>
      </c>
      <c r="M225" s="218"/>
      <c r="N225" s="218"/>
      <c r="O225" s="247"/>
      <c r="P225" s="247"/>
      <c r="Q225" s="220"/>
      <c r="R225" s="220"/>
      <c r="S225" s="238"/>
      <c r="T225" s="238"/>
      <c r="U225" s="241">
        <v>0.70833333333333337</v>
      </c>
      <c r="V225" s="241">
        <v>0.8125</v>
      </c>
    </row>
    <row r="226" spans="1:35" outlineLevel="1" x14ac:dyDescent="0.25">
      <c r="C226" s="76"/>
      <c r="D226" s="37" t="s">
        <v>141</v>
      </c>
      <c r="E226" s="243" t="s">
        <v>134</v>
      </c>
      <c r="F226" s="243" t="s">
        <v>140</v>
      </c>
      <c r="G226" s="212"/>
      <c r="H226" s="212"/>
      <c r="I226" s="212"/>
      <c r="J226" s="212"/>
      <c r="K226" s="212"/>
      <c r="L226" s="244" t="s">
        <v>3</v>
      </c>
      <c r="M226" s="218"/>
      <c r="N226" s="218"/>
      <c r="O226" s="247"/>
      <c r="P226" s="247"/>
      <c r="Q226" s="220"/>
      <c r="R226" s="220"/>
      <c r="S226" s="238"/>
      <c r="T226" s="238"/>
      <c r="U226" s="241">
        <v>0.39583333333333331</v>
      </c>
      <c r="V226" s="241">
        <v>0.79166666666666663</v>
      </c>
    </row>
    <row r="227" spans="1:35" outlineLevel="1" x14ac:dyDescent="0.25">
      <c r="C227" s="76"/>
      <c r="D227" s="37"/>
      <c r="E227" s="212"/>
      <c r="F227" s="212"/>
      <c r="G227" s="212"/>
      <c r="H227" s="212"/>
      <c r="I227" s="212"/>
      <c r="J227" s="212"/>
      <c r="K227" s="212"/>
      <c r="L227" s="11"/>
      <c r="M227" s="218"/>
      <c r="N227" s="218"/>
      <c r="O227" s="239"/>
      <c r="P227" s="239"/>
      <c r="Q227" s="220"/>
      <c r="R227" s="220"/>
      <c r="S227" s="238"/>
      <c r="T227" s="238"/>
      <c r="U227" s="241"/>
      <c r="V227" s="241"/>
    </row>
    <row r="228" spans="1:35" outlineLevel="1" x14ac:dyDescent="0.25">
      <c r="C228" s="76"/>
      <c r="D228" s="37"/>
      <c r="E228" s="212"/>
      <c r="F228" s="212"/>
      <c r="G228" s="212"/>
      <c r="H228" s="212"/>
      <c r="I228" s="212"/>
      <c r="J228" s="212"/>
      <c r="K228" s="212"/>
      <c r="L228" s="11"/>
      <c r="M228" s="218"/>
      <c r="N228" s="218"/>
      <c r="O228" s="239"/>
      <c r="P228" s="239"/>
      <c r="Q228" s="220"/>
      <c r="R228" s="220"/>
      <c r="S228" s="238"/>
      <c r="T228" s="238"/>
      <c r="U228" s="241"/>
      <c r="V228" s="241"/>
    </row>
    <row r="229" spans="1:35" outlineLevel="1" x14ac:dyDescent="0.25">
      <c r="C229" s="76"/>
      <c r="D229" s="37"/>
      <c r="E229" s="212"/>
      <c r="F229" s="212"/>
      <c r="G229" s="212"/>
      <c r="H229" s="212"/>
      <c r="I229" s="212"/>
      <c r="J229" s="212"/>
      <c r="K229" s="212"/>
      <c r="L229" s="11"/>
      <c r="M229" s="218"/>
      <c r="N229" s="218"/>
      <c r="O229" s="239"/>
      <c r="P229" s="239"/>
      <c r="Q229" s="220"/>
      <c r="R229" s="220"/>
      <c r="S229" s="238"/>
      <c r="T229" s="238"/>
      <c r="U229" s="241"/>
      <c r="V229" s="241"/>
    </row>
    <row r="230" spans="1:35" outlineLevel="1" x14ac:dyDescent="0.25">
      <c r="C230" s="76"/>
      <c r="D230" s="37"/>
      <c r="E230" s="212"/>
      <c r="F230" s="212"/>
      <c r="G230" s="212"/>
      <c r="H230" s="212"/>
      <c r="I230" s="212"/>
      <c r="J230" s="212"/>
      <c r="K230" s="212"/>
      <c r="L230" s="11"/>
      <c r="M230" s="218"/>
      <c r="N230" s="218"/>
      <c r="O230" s="239"/>
      <c r="P230" s="239"/>
      <c r="Q230" s="220"/>
      <c r="R230" s="220"/>
      <c r="S230" s="238"/>
      <c r="T230" s="238"/>
      <c r="U230" s="241"/>
      <c r="V230" s="241"/>
    </row>
    <row r="231" spans="1:35" outlineLevel="1" x14ac:dyDescent="0.25">
      <c r="A231" s="253"/>
      <c r="B231" s="253"/>
      <c r="C231" s="253"/>
      <c r="D231" s="253"/>
      <c r="O231" s="10"/>
      <c r="P231" s="10"/>
      <c r="Q231" s="10"/>
      <c r="R231" s="10"/>
      <c r="S231" s="10"/>
      <c r="T231" s="10"/>
      <c r="U231" s="10"/>
      <c r="V231" s="10"/>
    </row>
    <row r="232" spans="1:35" x14ac:dyDescent="0.25">
      <c r="O232" s="10"/>
      <c r="P232" s="10"/>
      <c r="Q232" s="10"/>
      <c r="R232" s="10"/>
      <c r="S232" s="10"/>
      <c r="T232" s="10"/>
      <c r="U232" s="10"/>
      <c r="V232" s="10"/>
    </row>
    <row r="233" spans="1:35" x14ac:dyDescent="0.25">
      <c r="O233" s="10"/>
      <c r="P233" s="10"/>
      <c r="Q233" s="10"/>
      <c r="R233" s="10"/>
      <c r="S233" s="10"/>
      <c r="T233" s="10"/>
      <c r="U233" s="10"/>
      <c r="V233" s="10"/>
    </row>
    <row r="234" spans="1:35" x14ac:dyDescent="0.25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0"/>
      <c r="P234" s="10"/>
      <c r="Q234" s="10"/>
      <c r="R234" s="10"/>
      <c r="S234" s="10"/>
      <c r="T234" s="10"/>
      <c r="U234" s="10"/>
      <c r="V234" s="10"/>
    </row>
    <row r="235" spans="1:35" x14ac:dyDescent="0.25"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265"/>
      <c r="P235" s="265"/>
      <c r="Q235" s="265"/>
      <c r="R235" s="265"/>
      <c r="S235" s="265"/>
      <c r="T235" s="265"/>
      <c r="U235" s="265"/>
      <c r="V235" s="265"/>
    </row>
    <row r="236" spans="1:35" x14ac:dyDescent="0.25">
      <c r="O236" s="94"/>
      <c r="P236" s="94"/>
      <c r="Q236" s="94"/>
      <c r="R236" s="94"/>
      <c r="S236" s="94"/>
      <c r="T236" s="94"/>
      <c r="U236" s="94"/>
      <c r="V236" s="94"/>
    </row>
    <row r="237" spans="1:35" x14ac:dyDescent="0.25">
      <c r="O237" s="94"/>
      <c r="P237" s="94"/>
      <c r="Q237" s="94"/>
      <c r="R237" s="94"/>
      <c r="S237" s="94"/>
      <c r="T237" s="94"/>
      <c r="U237" s="94"/>
      <c r="V237" s="94"/>
    </row>
    <row r="238" spans="1:35" x14ac:dyDescent="0.25">
      <c r="A238" s="266" t="s">
        <v>1178</v>
      </c>
      <c r="B238" s="267"/>
      <c r="C238" s="268"/>
      <c r="D238" s="268"/>
      <c r="E238" s="269"/>
      <c r="F238" s="269"/>
      <c r="G238" s="269"/>
      <c r="H238" s="269"/>
      <c r="I238" s="269"/>
      <c r="J238" s="269"/>
      <c r="K238" s="269"/>
      <c r="L238" s="267"/>
      <c r="M238" s="270" t="s">
        <v>110</v>
      </c>
      <c r="N238" s="270" t="s">
        <v>111</v>
      </c>
      <c r="O238" s="73"/>
      <c r="P238" s="73"/>
      <c r="Q238" s="271"/>
      <c r="R238" s="271"/>
      <c r="S238" s="271"/>
      <c r="T238" s="271"/>
      <c r="U238" s="271"/>
      <c r="V238" s="271"/>
      <c r="AI238" s="10"/>
    </row>
    <row r="239" spans="1:35" ht="12" x14ac:dyDescent="0.2">
      <c r="A239" s="272" t="s">
        <v>1123</v>
      </c>
      <c r="B239" s="273"/>
      <c r="C239" s="274"/>
      <c r="D239" s="274"/>
      <c r="E239" s="212"/>
      <c r="F239" s="113"/>
      <c r="G239" s="113"/>
      <c r="H239" s="113"/>
      <c r="I239" s="212"/>
      <c r="J239" s="212"/>
      <c r="K239" s="212"/>
      <c r="L239" s="11"/>
      <c r="M239" s="204"/>
      <c r="N239" s="204"/>
      <c r="O239" s="73"/>
      <c r="P239" s="73"/>
      <c r="Q239" s="271"/>
      <c r="R239" s="271"/>
      <c r="S239" s="271"/>
      <c r="T239" s="271"/>
      <c r="U239" s="271"/>
      <c r="V239" s="271"/>
      <c r="AI239" s="10"/>
    </row>
    <row r="240" spans="1:35" ht="12" outlineLevel="1" x14ac:dyDescent="0.2">
      <c r="A240" s="233"/>
      <c r="B240" s="233" t="s">
        <v>1124</v>
      </c>
      <c r="C240" s="76"/>
      <c r="D240" s="76"/>
      <c r="E240" s="212"/>
      <c r="F240" s="113"/>
      <c r="G240" s="113"/>
      <c r="H240" s="113"/>
      <c r="I240" s="212"/>
      <c r="J240" s="212"/>
      <c r="K240" s="212"/>
      <c r="L240" s="11"/>
      <c r="M240" s="271"/>
      <c r="N240" s="271"/>
      <c r="O240" s="73"/>
      <c r="P240" s="73"/>
      <c r="Q240" s="271"/>
      <c r="R240" s="271"/>
      <c r="S240" s="271"/>
      <c r="T240" s="271"/>
      <c r="U240" s="271"/>
      <c r="V240" s="271"/>
      <c r="AI240" s="10"/>
    </row>
    <row r="241" spans="1:35" ht="12" outlineLevel="1" x14ac:dyDescent="0.2">
      <c r="A241" s="233"/>
      <c r="B241" s="3"/>
      <c r="C241" s="234" t="s">
        <v>1125</v>
      </c>
      <c r="D241" s="235" t="s">
        <v>1179</v>
      </c>
      <c r="E241" s="236" t="s">
        <v>116</v>
      </c>
      <c r="F241" s="236" t="s">
        <v>677</v>
      </c>
      <c r="G241" s="236"/>
      <c r="H241" s="236"/>
      <c r="I241" s="236"/>
      <c r="J241" s="236"/>
      <c r="K241" s="236"/>
      <c r="L241" s="236" t="s">
        <v>229</v>
      </c>
      <c r="M241" s="221">
        <v>0.28472222222222221</v>
      </c>
      <c r="N241" s="221">
        <v>0.99304398148148154</v>
      </c>
      <c r="O241" s="74"/>
      <c r="P241" s="74"/>
      <c r="Q241" s="221"/>
      <c r="R241" s="221"/>
      <c r="S241" s="221"/>
      <c r="T241" s="221"/>
      <c r="U241" s="221"/>
      <c r="V241" s="221"/>
      <c r="AI241" s="10"/>
    </row>
    <row r="242" spans="1:35" ht="12" outlineLevel="1" x14ac:dyDescent="0.2">
      <c r="A242" s="233"/>
      <c r="B242" s="3"/>
      <c r="C242" s="211"/>
      <c r="D242" s="237" t="s">
        <v>1207</v>
      </c>
      <c r="E242" s="212"/>
      <c r="F242" s="113"/>
      <c r="G242" s="113"/>
      <c r="H242" s="113"/>
      <c r="I242" s="212"/>
      <c r="J242" s="212"/>
      <c r="K242" s="212"/>
      <c r="L242" s="212" t="s">
        <v>229</v>
      </c>
      <c r="M242" s="271" t="s">
        <v>5</v>
      </c>
      <c r="N242" s="271" t="s">
        <v>5</v>
      </c>
      <c r="O242" s="271"/>
      <c r="P242" s="271"/>
      <c r="Q242" s="271"/>
      <c r="R242" s="271"/>
      <c r="S242" s="271"/>
      <c r="T242" s="271"/>
      <c r="U242" s="221"/>
      <c r="V242" s="221"/>
      <c r="AI242" s="10"/>
    </row>
    <row r="243" spans="1:35" ht="12" outlineLevel="1" x14ac:dyDescent="0.2">
      <c r="B243" s="3"/>
      <c r="C243" s="9"/>
      <c r="D243" s="237" t="s">
        <v>1126</v>
      </c>
      <c r="E243" s="212"/>
      <c r="F243" s="113"/>
      <c r="G243" s="113"/>
      <c r="H243" s="113"/>
      <c r="I243" s="212"/>
      <c r="J243" s="212"/>
      <c r="K243" s="212"/>
      <c r="L243" s="212" t="s">
        <v>229</v>
      </c>
      <c r="M243" s="271">
        <v>0.28472222222222221</v>
      </c>
      <c r="N243" s="271">
        <v>0.99304398148148154</v>
      </c>
      <c r="O243" s="73"/>
      <c r="P243" s="73"/>
      <c r="Q243" s="271"/>
      <c r="R243" s="271"/>
      <c r="S243" s="271"/>
      <c r="T243" s="271"/>
      <c r="U243" s="271"/>
      <c r="V243" s="271"/>
      <c r="AI243" s="10"/>
    </row>
    <row r="244" spans="1:35" ht="12" outlineLevel="1" x14ac:dyDescent="0.2">
      <c r="B244" s="3"/>
      <c r="C244" s="9"/>
      <c r="D244" s="237" t="s">
        <v>1127</v>
      </c>
      <c r="E244" s="212"/>
      <c r="F244" s="113"/>
      <c r="G244" s="113"/>
      <c r="H244" s="113"/>
      <c r="I244" s="212"/>
      <c r="J244" s="212"/>
      <c r="K244" s="212"/>
      <c r="L244" s="212" t="s">
        <v>229</v>
      </c>
      <c r="M244" s="271" t="s">
        <v>5</v>
      </c>
      <c r="N244" s="271" t="s">
        <v>5</v>
      </c>
      <c r="O244" s="271"/>
      <c r="P244" s="271"/>
      <c r="Q244" s="271"/>
      <c r="R244" s="271"/>
      <c r="S244" s="271"/>
      <c r="T244" s="271"/>
      <c r="U244" s="271"/>
      <c r="V244" s="271"/>
      <c r="AI244" s="10"/>
    </row>
    <row r="245" spans="1:35" ht="12" outlineLevel="1" x14ac:dyDescent="0.2">
      <c r="B245" s="3"/>
      <c r="C245" s="9"/>
      <c r="D245" s="237"/>
      <c r="E245" s="212"/>
      <c r="F245" s="113"/>
      <c r="G245" s="113"/>
      <c r="H245" s="113"/>
      <c r="I245" s="212"/>
      <c r="J245" s="212"/>
      <c r="K245" s="212"/>
      <c r="L245" s="212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AI245" s="10"/>
    </row>
    <row r="246" spans="1:35" ht="12" outlineLevel="1" x14ac:dyDescent="0.2">
      <c r="B246" s="3"/>
      <c r="C246" s="9"/>
      <c r="D246" s="237" t="s">
        <v>1180</v>
      </c>
      <c r="E246" s="212"/>
      <c r="F246" s="113"/>
      <c r="G246" s="113"/>
      <c r="H246" s="113"/>
      <c r="I246" s="212"/>
      <c r="J246" s="212"/>
      <c r="K246" s="212"/>
      <c r="L246" s="212" t="s">
        <v>229</v>
      </c>
      <c r="M246" s="271" t="s">
        <v>5</v>
      </c>
      <c r="N246" s="271" t="s">
        <v>5</v>
      </c>
      <c r="O246" s="271"/>
      <c r="P246" s="271"/>
      <c r="Q246" s="271"/>
      <c r="R246" s="271"/>
      <c r="S246" s="271"/>
      <c r="T246" s="271"/>
      <c r="U246" s="271"/>
      <c r="V246" s="271"/>
      <c r="AI246" s="10"/>
    </row>
    <row r="247" spans="1:35" ht="12" outlineLevel="1" x14ac:dyDescent="0.2">
      <c r="B247" s="3"/>
      <c r="C247" s="9"/>
      <c r="D247" s="275"/>
      <c r="E247" s="212"/>
      <c r="F247" s="113"/>
      <c r="G247" s="113"/>
      <c r="H247" s="113"/>
      <c r="I247" s="212"/>
      <c r="J247" s="212"/>
      <c r="K247" s="212"/>
      <c r="M247" s="271"/>
      <c r="N247" s="271"/>
      <c r="O247" s="73"/>
      <c r="P247" s="73"/>
      <c r="Q247" s="271"/>
      <c r="R247" s="271"/>
      <c r="S247" s="271"/>
      <c r="T247" s="271"/>
      <c r="U247" s="271"/>
      <c r="V247" s="271"/>
      <c r="AI247" s="10"/>
    </row>
    <row r="248" spans="1:35" ht="12" outlineLevel="1" x14ac:dyDescent="0.2">
      <c r="B248" s="3"/>
      <c r="C248" s="235" t="s">
        <v>1134</v>
      </c>
      <c r="D248" s="276"/>
      <c r="E248" s="236"/>
      <c r="F248" s="236"/>
      <c r="G248" s="236"/>
      <c r="H248" s="236"/>
      <c r="I248" s="236"/>
      <c r="J248" s="236"/>
      <c r="K248" s="236"/>
      <c r="L248" s="236" t="s">
        <v>1136</v>
      </c>
      <c r="M248" s="221">
        <v>0.28472222222222221</v>
      </c>
      <c r="N248" s="221">
        <v>0.99304398148148154</v>
      </c>
      <c r="O248" s="74"/>
      <c r="P248" s="74"/>
      <c r="Q248" s="221"/>
      <c r="R248" s="221"/>
      <c r="S248" s="221"/>
      <c r="T248" s="221"/>
      <c r="U248" s="221"/>
      <c r="V248" s="221"/>
      <c r="AI248" s="10"/>
    </row>
    <row r="249" spans="1:35" ht="12" outlineLevel="1" x14ac:dyDescent="0.2">
      <c r="B249" s="3"/>
      <c r="C249" s="76"/>
      <c r="D249" s="76" t="s">
        <v>1181</v>
      </c>
      <c r="E249" s="212" t="s">
        <v>122</v>
      </c>
      <c r="F249" s="109" t="s">
        <v>680</v>
      </c>
      <c r="G249" s="113"/>
      <c r="H249" s="113"/>
      <c r="I249" s="212"/>
      <c r="J249" s="212"/>
      <c r="K249" s="212"/>
      <c r="L249" s="212" t="s">
        <v>1137</v>
      </c>
      <c r="M249" s="271">
        <v>0.28472222222222221</v>
      </c>
      <c r="N249" s="271">
        <v>0.99304398148148154</v>
      </c>
      <c r="O249" s="73"/>
      <c r="P249" s="73"/>
      <c r="Q249" s="271"/>
      <c r="R249" s="271"/>
      <c r="S249" s="271"/>
      <c r="T249" s="271"/>
      <c r="U249" s="271"/>
      <c r="V249" s="271"/>
      <c r="AI249" s="10"/>
    </row>
    <row r="250" spans="1:35" ht="12" outlineLevel="1" x14ac:dyDescent="0.2">
      <c r="B250" s="3"/>
      <c r="C250" s="76"/>
      <c r="D250" s="76"/>
      <c r="E250" s="212"/>
      <c r="F250" s="109"/>
      <c r="G250" s="113"/>
      <c r="H250" s="113"/>
      <c r="I250" s="212"/>
      <c r="J250" s="212"/>
      <c r="K250" s="212"/>
      <c r="L250" s="212" t="s">
        <v>468</v>
      </c>
      <c r="M250" s="271">
        <v>0.28472222222222221</v>
      </c>
      <c r="N250" s="271">
        <v>0.79165509259259259</v>
      </c>
      <c r="O250" s="73"/>
      <c r="P250" s="73"/>
      <c r="Q250" s="271"/>
      <c r="R250" s="271"/>
      <c r="S250" s="271"/>
      <c r="T250" s="271"/>
      <c r="U250" s="271"/>
      <c r="V250" s="271"/>
      <c r="AI250" s="10"/>
    </row>
    <row r="251" spans="1:35" ht="12" outlineLevel="1" x14ac:dyDescent="0.2">
      <c r="B251" s="3"/>
      <c r="C251" s="76"/>
      <c r="D251" s="76"/>
      <c r="E251" s="212"/>
      <c r="F251" s="109"/>
      <c r="G251" s="113"/>
      <c r="H251" s="113"/>
      <c r="I251" s="212"/>
      <c r="J251" s="212"/>
      <c r="K251" s="212"/>
      <c r="L251" s="212" t="s">
        <v>1138</v>
      </c>
      <c r="M251" s="271">
        <v>0.28472222222222221</v>
      </c>
      <c r="N251" s="271">
        <v>0.99304398148148154</v>
      </c>
      <c r="O251" s="73"/>
      <c r="P251" s="73"/>
      <c r="Q251" s="271"/>
      <c r="R251" s="271"/>
      <c r="S251" s="271"/>
      <c r="T251" s="271"/>
      <c r="U251" s="271"/>
      <c r="V251" s="271"/>
      <c r="AI251" s="10"/>
    </row>
    <row r="252" spans="1:35" ht="12" outlineLevel="1" x14ac:dyDescent="0.2">
      <c r="B252" s="3"/>
      <c r="C252" s="76"/>
      <c r="D252" s="76"/>
      <c r="E252" s="212"/>
      <c r="F252" s="109"/>
      <c r="G252" s="113"/>
      <c r="H252" s="113"/>
      <c r="I252" s="212"/>
      <c r="J252" s="212"/>
      <c r="K252" s="212"/>
      <c r="L252" s="212"/>
      <c r="M252" s="271"/>
      <c r="N252" s="271"/>
      <c r="O252" s="73"/>
      <c r="P252" s="73"/>
      <c r="Q252" s="271"/>
      <c r="R252" s="271"/>
      <c r="S252" s="271"/>
      <c r="T252" s="271"/>
      <c r="U252" s="271"/>
      <c r="V252" s="271"/>
      <c r="AI252" s="10"/>
    </row>
    <row r="253" spans="1:35" ht="12" outlineLevel="1" x14ac:dyDescent="0.2">
      <c r="B253" s="3"/>
      <c r="C253" s="76"/>
      <c r="D253" s="76"/>
      <c r="E253" s="212"/>
      <c r="F253" s="109"/>
      <c r="G253" s="113"/>
      <c r="H253" s="113"/>
      <c r="I253" s="212"/>
      <c r="J253" s="212"/>
      <c r="K253" s="212"/>
      <c r="L253" s="212"/>
      <c r="M253" s="271"/>
      <c r="N253" s="271"/>
      <c r="O253" s="73"/>
      <c r="P253" s="73"/>
      <c r="Q253" s="271"/>
      <c r="R253" s="271"/>
      <c r="S253" s="271"/>
      <c r="T253" s="271"/>
      <c r="U253" s="271"/>
      <c r="V253" s="271"/>
      <c r="AI253" s="10"/>
    </row>
    <row r="254" spans="1:35" ht="12" outlineLevel="1" x14ac:dyDescent="0.2">
      <c r="B254" s="233" t="s">
        <v>1201</v>
      </c>
      <c r="C254" s="9"/>
      <c r="D254" s="76"/>
      <c r="E254" s="212"/>
      <c r="F254" s="113"/>
      <c r="G254" s="113"/>
      <c r="H254" s="113"/>
      <c r="I254" s="212"/>
      <c r="J254" s="212"/>
      <c r="K254" s="212"/>
      <c r="L254" s="212"/>
      <c r="M254" s="271"/>
      <c r="N254" s="271"/>
      <c r="O254" s="73"/>
      <c r="P254" s="73"/>
      <c r="Q254" s="271"/>
      <c r="R254" s="271"/>
      <c r="S254" s="271"/>
      <c r="T254" s="271"/>
      <c r="U254" s="271"/>
      <c r="V254" s="271"/>
      <c r="AI254" s="10"/>
    </row>
    <row r="255" spans="1:35" ht="12" outlineLevel="1" x14ac:dyDescent="0.2">
      <c r="B255" s="233"/>
      <c r="C255" s="9" t="s">
        <v>1202</v>
      </c>
      <c r="D255" s="76"/>
      <c r="E255" s="212"/>
      <c r="F255" s="113"/>
      <c r="G255" s="113"/>
      <c r="H255" s="113"/>
      <c r="I255" s="212"/>
      <c r="J255" s="212"/>
      <c r="K255" s="212"/>
      <c r="L255" s="212"/>
      <c r="M255" s="271"/>
      <c r="N255" s="271"/>
      <c r="O255" s="73"/>
      <c r="P255" s="73"/>
      <c r="Q255" s="271"/>
      <c r="R255" s="271"/>
      <c r="S255" s="271"/>
      <c r="T255" s="271"/>
      <c r="U255" s="271"/>
      <c r="V255" s="271"/>
      <c r="AI255" s="10"/>
    </row>
    <row r="256" spans="1:35" ht="12" outlineLevel="1" x14ac:dyDescent="0.2">
      <c r="A256" s="233"/>
      <c r="B256" s="3"/>
      <c r="C256" s="76" t="s">
        <v>1134</v>
      </c>
      <c r="D256" s="76" t="s">
        <v>730</v>
      </c>
      <c r="E256" s="212" t="s">
        <v>145</v>
      </c>
      <c r="F256" s="113" t="s">
        <v>727</v>
      </c>
      <c r="G256" s="113"/>
      <c r="H256" s="113"/>
      <c r="I256" s="212"/>
      <c r="J256" s="212"/>
      <c r="K256" s="212"/>
      <c r="L256" s="212" t="s">
        <v>1144</v>
      </c>
      <c r="M256" s="271"/>
      <c r="N256" s="271"/>
      <c r="O256" s="73"/>
      <c r="P256" s="73"/>
      <c r="Q256" s="271"/>
      <c r="R256" s="271"/>
      <c r="S256" s="271"/>
      <c r="T256" s="271"/>
      <c r="U256" s="271"/>
      <c r="V256" s="271"/>
      <c r="AI256" s="10"/>
    </row>
    <row r="257" spans="1:35" ht="12" outlineLevel="1" x14ac:dyDescent="0.2">
      <c r="B257" s="3"/>
      <c r="C257" s="76" t="s">
        <v>1134</v>
      </c>
      <c r="D257" s="76" t="s">
        <v>729</v>
      </c>
      <c r="E257" s="212" t="s">
        <v>145</v>
      </c>
      <c r="F257" s="113" t="s">
        <v>728</v>
      </c>
      <c r="G257" s="113"/>
      <c r="H257" s="113"/>
      <c r="I257" s="212"/>
      <c r="J257" s="212"/>
      <c r="K257" s="212"/>
      <c r="L257" s="212" t="s">
        <v>1144</v>
      </c>
      <c r="M257" s="271"/>
      <c r="N257" s="271"/>
      <c r="O257" s="73"/>
      <c r="P257" s="271"/>
      <c r="Q257" s="271"/>
      <c r="R257" s="271"/>
      <c r="S257" s="271"/>
      <c r="T257" s="271"/>
      <c r="U257" s="73"/>
      <c r="V257" s="271"/>
      <c r="W257" s="271"/>
      <c r="X257" s="271"/>
      <c r="AI257" s="10"/>
    </row>
    <row r="258" spans="1:35" outlineLevel="1" x14ac:dyDescent="0.25">
      <c r="M258" s="93"/>
      <c r="N258" s="93"/>
      <c r="O258" s="73"/>
      <c r="P258" s="271"/>
      <c r="Q258" s="271"/>
      <c r="R258" s="271"/>
      <c r="S258" s="271"/>
      <c r="T258" s="271"/>
      <c r="U258" s="73"/>
      <c r="V258" s="271"/>
      <c r="W258" s="271"/>
      <c r="X258" s="271"/>
    </row>
    <row r="259" spans="1:35" outlineLevel="1" x14ac:dyDescent="0.25">
      <c r="A259" s="277"/>
      <c r="B259" s="277"/>
      <c r="C259" s="277"/>
      <c r="D259" s="277"/>
      <c r="M259" s="93"/>
      <c r="N259" s="93"/>
      <c r="O259" s="73"/>
      <c r="P259" s="271"/>
      <c r="Q259" s="271"/>
      <c r="R259" s="271"/>
      <c r="S259" s="271"/>
      <c r="T259" s="271"/>
      <c r="U259" s="73"/>
      <c r="V259" s="271"/>
      <c r="W259" s="271"/>
      <c r="X259" s="271"/>
    </row>
    <row r="260" spans="1:35" x14ac:dyDescent="0.25">
      <c r="M260" s="93"/>
      <c r="N260" s="93"/>
      <c r="O260" s="73"/>
      <c r="P260" s="271"/>
      <c r="Q260" s="271"/>
      <c r="R260" s="271"/>
      <c r="S260" s="271"/>
      <c r="T260" s="271"/>
      <c r="U260" s="73"/>
      <c r="V260" s="271"/>
      <c r="W260" s="271"/>
      <c r="X260" s="271"/>
    </row>
    <row r="261" spans="1:35" x14ac:dyDescent="0.25">
      <c r="A261" s="272" t="s">
        <v>1154</v>
      </c>
      <c r="B261" s="278"/>
      <c r="C261" s="278"/>
      <c r="D261" s="278"/>
      <c r="M261" s="93"/>
      <c r="N261" s="93"/>
      <c r="O261" s="73"/>
      <c r="P261" s="271"/>
      <c r="Q261" s="271"/>
      <c r="R261" s="271"/>
      <c r="S261" s="271"/>
      <c r="T261" s="271"/>
      <c r="U261" s="73"/>
      <c r="V261" s="271"/>
      <c r="W261" s="271"/>
      <c r="X261" s="271"/>
    </row>
    <row r="262" spans="1:35" outlineLevel="1" x14ac:dyDescent="0.25">
      <c r="A262" s="233"/>
      <c r="B262" s="233" t="s">
        <v>1124</v>
      </c>
      <c r="C262" s="76"/>
      <c r="D262" s="37"/>
      <c r="E262" s="212"/>
      <c r="F262" s="212"/>
      <c r="G262" s="212"/>
      <c r="H262" s="212"/>
      <c r="I262" s="212"/>
      <c r="J262" s="212"/>
      <c r="K262" s="212"/>
      <c r="L262" s="11"/>
      <c r="M262" s="271"/>
      <c r="N262" s="271"/>
      <c r="O262" s="73"/>
      <c r="P262" s="271"/>
      <c r="Q262" s="271"/>
      <c r="R262" s="271"/>
      <c r="S262" s="271"/>
      <c r="T262" s="271"/>
      <c r="U262" s="73"/>
      <c r="V262" s="271"/>
      <c r="W262" s="271"/>
      <c r="X262" s="271"/>
    </row>
    <row r="263" spans="1:35" outlineLevel="1" x14ac:dyDescent="0.25">
      <c r="A263" s="233"/>
      <c r="B263" s="3"/>
      <c r="C263" s="234" t="s">
        <v>1148</v>
      </c>
      <c r="D263" s="235" t="s">
        <v>739</v>
      </c>
      <c r="E263" s="236" t="s">
        <v>116</v>
      </c>
      <c r="F263" s="236" t="s">
        <v>733</v>
      </c>
      <c r="G263" s="236"/>
      <c r="H263" s="236"/>
      <c r="I263" s="236"/>
      <c r="J263" s="236"/>
      <c r="K263" s="236"/>
      <c r="L263" s="236" t="s">
        <v>229</v>
      </c>
      <c r="M263" s="221">
        <v>0.40972222222222227</v>
      </c>
      <c r="N263" s="221">
        <v>0.79165509259259259</v>
      </c>
      <c r="O263" s="73"/>
      <c r="P263" s="271"/>
      <c r="Q263" s="271"/>
      <c r="R263" s="271"/>
      <c r="S263" s="271"/>
      <c r="T263" s="271"/>
      <c r="U263" s="73"/>
      <c r="V263" s="271"/>
      <c r="W263" s="271"/>
      <c r="X263" s="271"/>
    </row>
    <row r="264" spans="1:35" outlineLevel="1" x14ac:dyDescent="0.25">
      <c r="A264" s="233"/>
      <c r="B264" s="3"/>
      <c r="C264" s="211"/>
      <c r="D264" s="237" t="s">
        <v>1207</v>
      </c>
      <c r="E264" s="212"/>
      <c r="F264" s="212"/>
      <c r="G264" s="212"/>
      <c r="H264" s="212"/>
      <c r="I264" s="212"/>
      <c r="J264" s="212"/>
      <c r="K264" s="212"/>
      <c r="L264" s="212" t="s">
        <v>229</v>
      </c>
      <c r="M264" s="271" t="s">
        <v>5</v>
      </c>
      <c r="N264" s="271" t="s">
        <v>5</v>
      </c>
      <c r="O264" s="73"/>
      <c r="P264" s="271"/>
      <c r="Q264" s="271"/>
      <c r="R264" s="271"/>
      <c r="S264" s="271"/>
      <c r="T264" s="271"/>
      <c r="U264" s="73"/>
      <c r="V264" s="271"/>
      <c r="W264" s="271"/>
      <c r="X264" s="271"/>
    </row>
    <row r="265" spans="1:35" outlineLevel="1" x14ac:dyDescent="0.25">
      <c r="A265" s="233"/>
      <c r="B265" s="3"/>
      <c r="C265" s="211"/>
      <c r="D265" s="237" t="s">
        <v>1126</v>
      </c>
      <c r="E265" s="212"/>
      <c r="F265" s="212"/>
      <c r="G265" s="212"/>
      <c r="H265" s="212"/>
      <c r="I265" s="212"/>
      <c r="J265" s="212"/>
      <c r="K265" s="212"/>
      <c r="L265" s="212" t="s">
        <v>229</v>
      </c>
      <c r="M265" s="271">
        <v>0.40972222222222227</v>
      </c>
      <c r="N265" s="271">
        <v>0.79165509259259259</v>
      </c>
      <c r="O265" s="73"/>
      <c r="P265" s="271"/>
      <c r="Q265" s="271"/>
      <c r="R265" s="271"/>
      <c r="S265" s="271"/>
      <c r="T265" s="271"/>
      <c r="U265" s="73"/>
      <c r="V265" s="271"/>
      <c r="W265" s="271"/>
      <c r="X265" s="271"/>
    </row>
    <row r="266" spans="1:35" outlineLevel="1" x14ac:dyDescent="0.25">
      <c r="A266" s="233"/>
      <c r="C266" s="76"/>
      <c r="D266" s="237" t="s">
        <v>1127</v>
      </c>
      <c r="G266" s="212"/>
      <c r="H266" s="212"/>
      <c r="I266" s="212"/>
      <c r="J266" s="212"/>
      <c r="K266" s="212"/>
      <c r="L266" s="212" t="s">
        <v>229</v>
      </c>
      <c r="M266" s="271" t="s">
        <v>5</v>
      </c>
      <c r="N266" s="271" t="s">
        <v>5</v>
      </c>
      <c r="O266" s="73"/>
      <c r="P266" s="271"/>
      <c r="Q266" s="271"/>
      <c r="R266" s="271"/>
      <c r="S266" s="271"/>
      <c r="T266" s="271"/>
      <c r="U266" s="73"/>
      <c r="V266" s="271"/>
      <c r="W266" s="271"/>
      <c r="X266" s="271"/>
    </row>
    <row r="267" spans="1:35" outlineLevel="1" x14ac:dyDescent="0.25">
      <c r="A267" s="233"/>
      <c r="C267" s="76"/>
      <c r="D267" s="237"/>
      <c r="G267" s="212"/>
      <c r="H267" s="212"/>
      <c r="I267" s="212"/>
      <c r="J267" s="212"/>
      <c r="K267" s="212"/>
      <c r="L267" s="11"/>
      <c r="M267" s="271"/>
      <c r="N267" s="271"/>
      <c r="O267" s="73"/>
      <c r="P267" s="271"/>
      <c r="Q267" s="271"/>
      <c r="R267" s="271"/>
      <c r="S267" s="271"/>
      <c r="T267" s="271"/>
      <c r="U267" s="73"/>
      <c r="V267" s="271"/>
      <c r="W267" s="271"/>
      <c r="X267" s="271"/>
    </row>
    <row r="268" spans="1:35" outlineLevel="1" x14ac:dyDescent="0.25">
      <c r="A268" s="233"/>
      <c r="C268" s="234" t="s">
        <v>1134</v>
      </c>
      <c r="D268" s="279"/>
      <c r="E268" s="280"/>
      <c r="F268" s="280"/>
      <c r="G268" s="236"/>
      <c r="H268" s="236"/>
      <c r="I268" s="236"/>
      <c r="J268" s="236"/>
      <c r="K268" s="236"/>
      <c r="L268" s="236" t="s">
        <v>1136</v>
      </c>
      <c r="M268" s="221">
        <v>0.40972222222222227</v>
      </c>
      <c r="N268" s="221">
        <v>0.79165509259259259</v>
      </c>
      <c r="O268" s="73"/>
      <c r="P268" s="271"/>
      <c r="Q268" s="271"/>
      <c r="R268" s="271"/>
      <c r="S268" s="271"/>
      <c r="T268" s="271"/>
      <c r="U268" s="73"/>
      <c r="V268" s="271"/>
      <c r="W268" s="271"/>
      <c r="X268" s="271"/>
    </row>
    <row r="269" spans="1:35" ht="12" customHeight="1" outlineLevel="1" x14ac:dyDescent="0.25">
      <c r="A269" s="233"/>
      <c r="B269" s="3"/>
      <c r="C269" s="9"/>
      <c r="D269" s="37" t="s">
        <v>1182</v>
      </c>
      <c r="E269" s="212" t="s">
        <v>122</v>
      </c>
      <c r="F269" s="212" t="s">
        <v>641</v>
      </c>
      <c r="G269" s="212" t="s">
        <v>665</v>
      </c>
      <c r="H269" s="212"/>
      <c r="I269" s="212"/>
      <c r="J269" s="212"/>
      <c r="K269" s="212"/>
      <c r="L269" s="212" t="s">
        <v>502</v>
      </c>
      <c r="M269" s="271">
        <v>0.40972222222222227</v>
      </c>
      <c r="N269" s="271">
        <v>0.79165509259259259</v>
      </c>
      <c r="O269" s="73"/>
      <c r="P269" s="271"/>
      <c r="Q269" s="271"/>
      <c r="R269" s="271"/>
      <c r="S269" s="271"/>
      <c r="T269" s="271"/>
      <c r="U269" s="73"/>
      <c r="V269" s="271"/>
      <c r="W269" s="271"/>
      <c r="X269" s="271"/>
    </row>
    <row r="270" spans="1:35" outlineLevel="1" x14ac:dyDescent="0.25">
      <c r="A270" s="233"/>
      <c r="C270" s="9"/>
      <c r="D270" s="37"/>
      <c r="E270" s="212"/>
      <c r="G270" s="212"/>
      <c r="H270" s="212" t="s">
        <v>642</v>
      </c>
      <c r="I270" s="212"/>
      <c r="J270" s="212"/>
      <c r="K270" s="212"/>
      <c r="L270" s="212" t="s">
        <v>137</v>
      </c>
      <c r="M270" s="271">
        <v>0.40972222222222227</v>
      </c>
      <c r="N270" s="271">
        <v>0.79165509259259259</v>
      </c>
      <c r="O270" s="73"/>
      <c r="P270" s="271"/>
      <c r="Q270" s="271"/>
      <c r="R270" s="271"/>
      <c r="S270" s="271"/>
      <c r="T270" s="271"/>
      <c r="U270" s="73"/>
      <c r="V270" s="271"/>
      <c r="W270" s="271"/>
      <c r="X270" s="271"/>
    </row>
    <row r="271" spans="1:35" ht="13.5" customHeight="1" outlineLevel="1" x14ac:dyDescent="0.25">
      <c r="A271" s="233"/>
      <c r="C271" s="9"/>
      <c r="D271" s="37" t="s">
        <v>1183</v>
      </c>
      <c r="E271" s="212" t="s">
        <v>122</v>
      </c>
      <c r="F271" s="212" t="s">
        <v>687</v>
      </c>
      <c r="G271" s="212" t="s">
        <v>689</v>
      </c>
      <c r="H271" s="212"/>
      <c r="I271" s="212"/>
      <c r="J271" s="212"/>
      <c r="K271" s="212"/>
      <c r="L271" s="212" t="s">
        <v>502</v>
      </c>
      <c r="M271" s="271">
        <v>0.40972222222222227</v>
      </c>
      <c r="N271" s="271">
        <v>0.79165509259259259</v>
      </c>
      <c r="O271" s="73"/>
      <c r="P271" s="271"/>
      <c r="Q271" s="271"/>
      <c r="R271" s="271"/>
      <c r="S271" s="271"/>
      <c r="T271" s="271"/>
      <c r="U271" s="73"/>
      <c r="V271" s="271"/>
      <c r="W271" s="271"/>
      <c r="X271" s="271"/>
    </row>
    <row r="272" spans="1:35" outlineLevel="1" x14ac:dyDescent="0.25">
      <c r="A272" s="233"/>
      <c r="C272" s="9"/>
      <c r="D272" s="37"/>
      <c r="E272" s="212"/>
      <c r="F272" s="212"/>
      <c r="G272" s="212"/>
      <c r="H272" s="212" t="s">
        <v>688</v>
      </c>
      <c r="I272" s="212"/>
      <c r="J272" s="212"/>
      <c r="K272" s="212"/>
      <c r="L272" s="212" t="s">
        <v>137</v>
      </c>
      <c r="M272" s="271">
        <v>0.40972222222222227</v>
      </c>
      <c r="N272" s="271">
        <v>0.79165509259259259</v>
      </c>
      <c r="O272" s="73"/>
      <c r="P272" s="271"/>
      <c r="Q272" s="271"/>
      <c r="R272" s="271"/>
      <c r="S272" s="271"/>
      <c r="T272" s="271"/>
      <c r="U272" s="73"/>
      <c r="V272" s="271"/>
      <c r="W272" s="271"/>
      <c r="X272" s="271"/>
    </row>
    <row r="273" spans="1:24" outlineLevel="1" x14ac:dyDescent="0.25">
      <c r="A273" s="281"/>
      <c r="B273" s="277"/>
      <c r="C273" s="282"/>
      <c r="D273" s="282"/>
      <c r="E273" s="212"/>
      <c r="F273" s="212"/>
      <c r="G273" s="212"/>
      <c r="H273" s="212"/>
      <c r="I273" s="212"/>
      <c r="J273" s="212"/>
      <c r="K273" s="212"/>
      <c r="L273" s="11"/>
      <c r="M273" s="271"/>
      <c r="N273" s="271"/>
      <c r="O273" s="73"/>
      <c r="P273" s="271"/>
      <c r="Q273" s="271"/>
      <c r="R273" s="271"/>
      <c r="S273" s="271"/>
      <c r="T273" s="271"/>
      <c r="U273" s="73"/>
      <c r="V273" s="271"/>
      <c r="W273" s="271"/>
      <c r="X273" s="271"/>
    </row>
    <row r="274" spans="1:24" x14ac:dyDescent="0.25">
      <c r="M274" s="93"/>
      <c r="N274" s="93"/>
      <c r="O274" s="73"/>
      <c r="P274" s="271"/>
      <c r="Q274" s="271"/>
      <c r="R274" s="271"/>
      <c r="S274" s="271"/>
      <c r="T274" s="271"/>
      <c r="U274" s="73"/>
      <c r="V274" s="271"/>
      <c r="W274" s="271"/>
      <c r="X274" s="271"/>
    </row>
    <row r="275" spans="1:24" x14ac:dyDescent="0.25">
      <c r="M275" s="93"/>
      <c r="N275" s="93"/>
      <c r="O275" s="73"/>
      <c r="P275" s="271"/>
      <c r="Q275" s="271"/>
      <c r="R275" s="271"/>
      <c r="S275" s="271"/>
      <c r="T275" s="271"/>
      <c r="U275" s="73"/>
      <c r="V275" s="271"/>
      <c r="W275" s="271"/>
      <c r="X275" s="271"/>
    </row>
    <row r="276" spans="1:24" x14ac:dyDescent="0.25">
      <c r="M276" s="93"/>
      <c r="N276" s="93"/>
      <c r="O276" s="73"/>
      <c r="P276" s="271"/>
      <c r="Q276" s="271"/>
      <c r="R276" s="271"/>
      <c r="S276" s="271"/>
      <c r="T276" s="271"/>
      <c r="U276" s="73"/>
      <c r="V276" s="271"/>
      <c r="W276" s="271"/>
      <c r="X276" s="271"/>
    </row>
    <row r="277" spans="1:24" x14ac:dyDescent="0.25">
      <c r="O277" s="73"/>
      <c r="P277" s="271"/>
      <c r="Q277" s="271"/>
      <c r="R277" s="271"/>
      <c r="S277" s="271"/>
      <c r="T277" s="271"/>
      <c r="U277" s="73"/>
      <c r="V277" s="271"/>
      <c r="W277" s="271"/>
      <c r="X277" s="271"/>
    </row>
  </sheetData>
  <mergeCells count="10">
    <mergeCell ref="AA2:AB2"/>
    <mergeCell ref="F3:I3"/>
    <mergeCell ref="M1:T1"/>
    <mergeCell ref="Y1:AD1"/>
    <mergeCell ref="M2:N2"/>
    <mergeCell ref="O2:P2"/>
    <mergeCell ref="Q2:R2"/>
    <mergeCell ref="S2:T2"/>
    <mergeCell ref="U2:V2"/>
    <mergeCell ref="U1:V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O204"/>
  <sheetViews>
    <sheetView zoomScale="85" zoomScaleNormal="85" workbookViewId="0">
      <selection activeCell="E55" sqref="E55"/>
    </sheetView>
  </sheetViews>
  <sheetFormatPr defaultRowHeight="15" x14ac:dyDescent="0.25"/>
  <cols>
    <col min="1" max="1" width="30.5703125" customWidth="1"/>
    <col min="2" max="2" width="6.28515625" bestFit="1" customWidth="1"/>
    <col min="3" max="3" width="35.28515625" customWidth="1"/>
    <col min="4" max="4" width="6.28515625" bestFit="1" customWidth="1"/>
    <col min="5" max="5" width="32.42578125" customWidth="1"/>
    <col min="6" max="6" width="6.28515625" bestFit="1" customWidth="1"/>
    <col min="7" max="7" width="32.7109375" customWidth="1"/>
    <col min="8" max="8" width="6.28515625" bestFit="1" customWidth="1"/>
    <col min="9" max="9" width="40.85546875" customWidth="1"/>
    <col min="10" max="10" width="7" bestFit="1" customWidth="1"/>
    <col min="11" max="11" width="55.5703125" customWidth="1"/>
    <col min="12" max="12" width="6.28515625" bestFit="1" customWidth="1"/>
    <col min="13" max="13" width="27.7109375" bestFit="1" customWidth="1"/>
    <col min="14" max="14" width="6.7109375" customWidth="1"/>
    <col min="15" max="15" width="25.42578125" customWidth="1"/>
  </cols>
  <sheetData>
    <row r="1" spans="1:15" ht="18.75" x14ac:dyDescent="0.25">
      <c r="A1" s="72" t="s">
        <v>339</v>
      </c>
      <c r="B1" s="104" t="s">
        <v>1184</v>
      </c>
    </row>
    <row r="2" spans="1:15" ht="16.5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5.25" customHeight="1" thickBot="1" x14ac:dyDescent="0.3">
      <c r="A3" s="41"/>
      <c r="B3" s="314" t="s">
        <v>256</v>
      </c>
      <c r="C3" s="307"/>
      <c r="D3" s="306" t="s">
        <v>475</v>
      </c>
      <c r="E3" s="307"/>
      <c r="F3" s="306" t="s">
        <v>474</v>
      </c>
      <c r="G3" s="307"/>
      <c r="H3" s="306" t="s">
        <v>257</v>
      </c>
      <c r="I3" s="307"/>
      <c r="J3" s="323" t="s">
        <v>338</v>
      </c>
      <c r="K3" s="324"/>
      <c r="L3" s="306" t="s">
        <v>258</v>
      </c>
      <c r="M3" s="307"/>
      <c r="N3" s="306" t="s">
        <v>951</v>
      </c>
      <c r="O3" s="307"/>
    </row>
    <row r="4" spans="1:15" x14ac:dyDescent="0.25">
      <c r="A4" s="319" t="str">
        <f>"FNDT"&amp;" "&amp;VLOOKUP("FNDT",Таблица16[],IF($B$1="RUS",2,3),FALSE)</f>
        <v>FNDT Фондовый рынок T+</v>
      </c>
      <c r="B4" s="42" t="s">
        <v>117</v>
      </c>
      <c r="C4" s="43" t="str">
        <f>VLOOKUP(B4,Таблица25[],IF($B$1="RUS",2,3),FALSE)</f>
        <v>Т+ Акции и ДР</v>
      </c>
      <c r="D4" s="44" t="s">
        <v>118</v>
      </c>
      <c r="E4" s="45" t="str">
        <f>VLOOKUP(D4,Таблица25[],IF($B$1="RUS",2,3),FALSE)</f>
        <v>Т+ Паи</v>
      </c>
      <c r="F4" s="44" t="s">
        <v>119</v>
      </c>
      <c r="G4" s="45" t="str">
        <f>VLOOKUP(F4,Таблица25[],IF($B$1="RUS",2,3),FALSE)</f>
        <v>Т+ ETF</v>
      </c>
      <c r="H4" s="44" t="s">
        <v>546</v>
      </c>
      <c r="I4" s="55" t="str">
        <f>VLOOKUP(H4,Таблица25[],IF($B$1="RUS",2,3),FALSE)</f>
        <v>Т+ Облигации</v>
      </c>
      <c r="J4" s="42"/>
      <c r="K4" s="46"/>
      <c r="L4" s="42" t="s">
        <v>259</v>
      </c>
      <c r="M4" s="46" t="str">
        <f>VLOOKUP(L4,Таблица25[],IF($B$1="RUS",2,3),FALSE)</f>
        <v>Т+ ETC</v>
      </c>
      <c r="N4" s="42"/>
      <c r="O4" s="46"/>
    </row>
    <row r="5" spans="1:15" x14ac:dyDescent="0.25">
      <c r="A5" s="320"/>
      <c r="B5" s="116"/>
      <c r="C5" s="115"/>
      <c r="D5" s="87" t="s">
        <v>608</v>
      </c>
      <c r="E5" s="48" t="str">
        <f>VLOOKUP(D5,Таблица25[],IF($B$1="RUS",2,3),FALSE)</f>
        <v>Т+ ПАИ (расч. в USD)</v>
      </c>
      <c r="F5" s="47" t="s">
        <v>224</v>
      </c>
      <c r="G5" s="49" t="str">
        <f>VLOOKUP(F5,Таблица25[],IF($B$1="RUS",2,3),FALSE)</f>
        <v>Т+ ETF (расч. в USD)</v>
      </c>
      <c r="H5" s="47" t="s">
        <v>225</v>
      </c>
      <c r="I5" s="49" t="str">
        <f>VLOOKUP(H5,Таблица25[],IF($B$1="RUS",2,3),FALSE)</f>
        <v>Т+ Облигации (расч.в USD)</v>
      </c>
      <c r="J5" s="47"/>
      <c r="K5" s="48"/>
      <c r="L5" s="47"/>
      <c r="M5" s="48"/>
      <c r="N5" s="47"/>
      <c r="O5" s="48"/>
    </row>
    <row r="6" spans="1:15" s="77" customFormat="1" x14ac:dyDescent="0.25">
      <c r="A6" s="320"/>
      <c r="B6" s="47" t="s">
        <v>481</v>
      </c>
      <c r="C6" s="48" t="str">
        <f>VLOOKUP(B6,Таблица25[],IF($B$1="RUS",2,3),FALSE)</f>
        <v>Т+ Акции и ДР (расч. в EUR)</v>
      </c>
      <c r="D6" s="87" t="s">
        <v>617</v>
      </c>
      <c r="E6" s="48" t="str">
        <f>VLOOKUP(D6,Таблица25[],IF($B$1="RUS",2,3),FALSE)</f>
        <v>Т+ ПАИ (расч. в EUR)</v>
      </c>
      <c r="F6" s="47" t="s">
        <v>490</v>
      </c>
      <c r="G6" s="49" t="str">
        <f>VLOOKUP(F6,Таблица25[],IF($B$1="RUS",2,3),FALSE)</f>
        <v>Т+ ETF (расч. в EUR)</v>
      </c>
      <c r="H6" s="47" t="s">
        <v>560</v>
      </c>
      <c r="I6" s="49" t="str">
        <f>VLOOKUP(H6,Таблица25[],IF($B$1="RUS",2,3),FALSE)</f>
        <v>Т+ Облигации (расч.в EUR)</v>
      </c>
      <c r="J6" s="47"/>
      <c r="K6" s="48"/>
      <c r="L6" s="47"/>
      <c r="M6" s="48"/>
      <c r="N6" s="47"/>
      <c r="O6" s="48"/>
    </row>
    <row r="7" spans="1:15" s="77" customFormat="1" x14ac:dyDescent="0.25">
      <c r="A7" s="320"/>
      <c r="B7" s="47"/>
      <c r="C7" s="48"/>
      <c r="D7" s="87" t="s">
        <v>668</v>
      </c>
      <c r="E7" s="48" t="str">
        <f>VLOOKUP(D7,Таблица25[],IF($B$1="RUS",2,3),FALSE)</f>
        <v>Т+ ПАИ (расч. в CNY)</v>
      </c>
      <c r="F7" s="87" t="s">
        <v>668</v>
      </c>
      <c r="G7" s="48" t="str">
        <f>VLOOKUP(F7,Таблица25[],IF($B$1="RUS",2,3),FALSE)</f>
        <v>Т+ ПАИ (расч. в CNY)</v>
      </c>
      <c r="H7" s="47" t="s">
        <v>557</v>
      </c>
      <c r="I7" s="49" t="str">
        <f>VLOOKUP(H7,Таблица25[],IF($B$1="RUS",2,3),FALSE)</f>
        <v>Т+ Облигации (расч.в CNY)</v>
      </c>
      <c r="J7" s="47"/>
      <c r="K7" s="48"/>
      <c r="L7" s="47"/>
      <c r="M7" s="48"/>
      <c r="N7" s="47"/>
      <c r="O7" s="48"/>
    </row>
    <row r="8" spans="1:15" x14ac:dyDescent="0.25">
      <c r="A8" s="320"/>
      <c r="B8" s="50"/>
      <c r="C8" s="48"/>
      <c r="D8" s="50"/>
      <c r="E8" s="49"/>
      <c r="F8" s="50"/>
      <c r="G8" s="49"/>
      <c r="H8" s="47" t="s">
        <v>120</v>
      </c>
      <c r="I8" s="49" t="str">
        <f>VLOOKUP(H8,Таблица25[],IF($B$1="RUS",2,3),FALSE)</f>
        <v>Т+ Гособлигации</v>
      </c>
      <c r="J8" s="47"/>
      <c r="K8" s="48"/>
      <c r="L8" s="47"/>
      <c r="M8" s="48"/>
      <c r="N8" s="47"/>
      <c r="O8" s="48"/>
    </row>
    <row r="9" spans="1:15" s="77" customFormat="1" x14ac:dyDescent="0.25">
      <c r="A9" s="320"/>
      <c r="B9" s="116" t="s">
        <v>677</v>
      </c>
      <c r="C9" s="115" t="str">
        <f>VLOOKUP(B9,Таблица25[],IF($B$1="RUS",2,3),FALSE)</f>
        <v>OTC: Акции T+</v>
      </c>
      <c r="D9" s="50"/>
      <c r="E9" s="49"/>
      <c r="F9" s="50"/>
      <c r="G9" s="49"/>
      <c r="H9" s="116" t="s">
        <v>733</v>
      </c>
      <c r="I9" s="117" t="str">
        <f>VLOOKUP(H9,Таблица25[],IF($B$1="RUS",2,3),FALSE)</f>
        <v>ОТС: Облигации Т+</v>
      </c>
      <c r="J9" s="47"/>
      <c r="K9" s="48"/>
      <c r="L9" s="47"/>
      <c r="M9" s="48"/>
      <c r="N9" s="47"/>
      <c r="O9" s="48"/>
    </row>
    <row r="10" spans="1:15" s="77" customFormat="1" x14ac:dyDescent="0.25">
      <c r="A10" s="320"/>
      <c r="B10" s="50"/>
      <c r="C10" s="48"/>
      <c r="D10" s="50"/>
      <c r="E10" s="49"/>
      <c r="F10" s="50"/>
      <c r="G10" s="49"/>
      <c r="H10" s="47"/>
      <c r="I10" s="49"/>
      <c r="J10" s="47"/>
      <c r="K10" s="48"/>
      <c r="L10" s="47"/>
      <c r="M10" s="48"/>
      <c r="N10" s="47"/>
      <c r="O10" s="48"/>
    </row>
    <row r="11" spans="1:15" s="77" customFormat="1" x14ac:dyDescent="0.25">
      <c r="A11" s="321"/>
      <c r="B11" s="87"/>
      <c r="C11" s="48"/>
      <c r="D11" s="87"/>
      <c r="E11" s="48"/>
      <c r="F11" s="81"/>
      <c r="G11" s="49"/>
      <c r="H11" s="50"/>
      <c r="I11" s="49"/>
      <c r="J11" s="81"/>
      <c r="K11" s="80"/>
      <c r="L11" s="81"/>
      <c r="M11" s="48"/>
      <c r="N11" s="81"/>
      <c r="O11" s="48"/>
    </row>
    <row r="12" spans="1:15" s="77" customFormat="1" x14ac:dyDescent="0.25">
      <c r="A12" s="321"/>
      <c r="B12" s="87"/>
      <c r="C12" s="48"/>
      <c r="D12" s="87"/>
      <c r="E12" s="48"/>
      <c r="F12" s="81"/>
      <c r="G12" s="49"/>
      <c r="H12" s="50" t="s">
        <v>566</v>
      </c>
      <c r="I12" s="49" t="str">
        <f>VLOOKUP(H12,Таблица25[],IF($B$1="RUS",2,3),FALSE)</f>
        <v>Т+ Облигации Д</v>
      </c>
      <c r="J12" s="81"/>
      <c r="K12" s="80"/>
      <c r="L12" s="81"/>
      <c r="M12" s="48"/>
      <c r="N12" s="81"/>
      <c r="O12" s="48"/>
    </row>
    <row r="13" spans="1:15" s="77" customFormat="1" x14ac:dyDescent="0.25">
      <c r="A13" s="321"/>
      <c r="B13" s="87"/>
      <c r="C13" s="48"/>
      <c r="D13" s="87"/>
      <c r="E13" s="49"/>
      <c r="F13" s="81"/>
      <c r="G13" s="49"/>
      <c r="H13" s="50" t="s">
        <v>568</v>
      </c>
      <c r="I13" s="49" t="str">
        <f>VLOOKUP(H13,Таблица25[],IF($B$1="RUS",2,3),FALSE)</f>
        <v>Т+ Облигации Д (расч. в USD)</v>
      </c>
      <c r="J13" s="81"/>
      <c r="K13" s="80"/>
      <c r="L13" s="81"/>
      <c r="M13" s="48"/>
      <c r="N13" s="81"/>
      <c r="O13" s="48"/>
    </row>
    <row r="14" spans="1:15" s="77" customFormat="1" x14ac:dyDescent="0.25">
      <c r="A14" s="321"/>
      <c r="B14" s="87"/>
      <c r="C14" s="48"/>
      <c r="D14" s="87"/>
      <c r="E14" s="49"/>
      <c r="F14" s="81"/>
      <c r="G14" s="49"/>
      <c r="H14" s="50" t="s">
        <v>570</v>
      </c>
      <c r="I14" s="49" t="str">
        <f>VLOOKUP(H14,Таблица25[],IF($B$1="RUS",2,3),FALSE)</f>
        <v>Т+ Облигации Д (расч. в EUR)</v>
      </c>
      <c r="J14" s="81"/>
      <c r="K14" s="80"/>
      <c r="L14" s="81"/>
      <c r="M14" s="48"/>
      <c r="N14" s="81"/>
      <c r="O14" s="48"/>
    </row>
    <row r="15" spans="1:15" s="77" customFormat="1" x14ac:dyDescent="0.25">
      <c r="A15" s="321"/>
      <c r="B15" s="87" t="s">
        <v>470</v>
      </c>
      <c r="C15" s="48" t="str">
        <f>VLOOKUP(B15,Таблица25[],IF($B$1="RUS",2,3),FALSE)</f>
        <v>Урегулирование с ЦК внебирж.</v>
      </c>
      <c r="D15" s="87" t="s">
        <v>470</v>
      </c>
      <c r="E15" s="48" t="str">
        <f>VLOOKUP(D15,Таблица25[],IF($B$1="RUS",2,3),FALSE)</f>
        <v>Урегулирование с ЦК внебирж.</v>
      </c>
      <c r="F15" s="87" t="s">
        <v>470</v>
      </c>
      <c r="G15" s="48" t="str">
        <f>VLOOKUP(F15,Таблица25[],IF($B$1="RUS",2,3),FALSE)</f>
        <v>Урегулирование с ЦК внебирж.</v>
      </c>
      <c r="H15" s="50" t="s">
        <v>470</v>
      </c>
      <c r="I15" s="48" t="str">
        <f>VLOOKUP(H15,Таблица25[],IF($B$1="RUS",2,3),FALSE)</f>
        <v>Урегулирование с ЦК внебирж.</v>
      </c>
      <c r="J15" s="81"/>
      <c r="K15" s="80"/>
      <c r="L15" s="87" t="s">
        <v>470</v>
      </c>
      <c r="M15" s="48" t="str">
        <f>VLOOKUP(L15,Таблица25[],IF($B$1="RUS",2,3),FALSE)</f>
        <v>Урегулирование с ЦК внебирж.</v>
      </c>
      <c r="N15" s="87"/>
      <c r="O15" s="48"/>
    </row>
    <row r="16" spans="1:15" s="77" customFormat="1" x14ac:dyDescent="0.25">
      <c r="A16" s="321"/>
      <c r="B16" s="87" t="s">
        <v>466</v>
      </c>
      <c r="C16" s="48" t="str">
        <f>VLOOKUP(B16,Таблица25[],IF($B$1="RUS",2,3),FALSE)</f>
        <v>Урегулирование с ЦК орг. торги</v>
      </c>
      <c r="D16" s="87" t="s">
        <v>466</v>
      </c>
      <c r="E16" s="49" t="str">
        <f>VLOOKUP(D16,Таблица25[],IF($B$1="RUS",2,3),FALSE)</f>
        <v>Урегулирование с ЦК орг. торги</v>
      </c>
      <c r="F16" s="87" t="s">
        <v>466</v>
      </c>
      <c r="G16" s="49" t="str">
        <f>VLOOKUP(F16,Таблица25[],IF($B$1="RUS",2,3),FALSE)</f>
        <v>Урегулирование с ЦК орг. торги</v>
      </c>
      <c r="H16" s="87" t="s">
        <v>466</v>
      </c>
      <c r="I16" s="49" t="str">
        <f>VLOOKUP(H16,Таблица25[],IF($B$1="RUS",2,3),FALSE)</f>
        <v>Урегулирование с ЦК орг. торги</v>
      </c>
      <c r="J16" s="81"/>
      <c r="K16" s="80"/>
      <c r="L16" s="87" t="s">
        <v>466</v>
      </c>
      <c r="M16" s="49" t="str">
        <f>VLOOKUP(L16,Таблица25[],IF($B$1="RUS",2,3),FALSE)</f>
        <v>Урегулирование с ЦК орг. торги</v>
      </c>
      <c r="N16" s="87"/>
      <c r="O16" s="49"/>
    </row>
    <row r="17" spans="1:15" ht="15.75" thickBot="1" x14ac:dyDescent="0.3">
      <c r="A17" s="322"/>
      <c r="B17" s="51" t="s">
        <v>121</v>
      </c>
      <c r="C17" s="52" t="str">
        <f>VLOOKUP(B17,Таблица25[],IF($B$1="RUS",2,3),FALSE)</f>
        <v>Т+ Неполные лоты</v>
      </c>
      <c r="D17" s="51" t="s">
        <v>121</v>
      </c>
      <c r="E17" s="53" t="str">
        <f>VLOOKUP(D17,Таблица25[],IF($B$1="RUS",2,3),FALSE)</f>
        <v>Т+ Неполные лоты</v>
      </c>
      <c r="F17" s="54"/>
      <c r="G17" s="53"/>
      <c r="H17" s="54"/>
      <c r="I17" s="53"/>
      <c r="J17" s="54"/>
      <c r="K17" s="52"/>
      <c r="L17" s="54"/>
      <c r="M17" s="52"/>
      <c r="N17" s="54"/>
      <c r="O17" s="52"/>
    </row>
    <row r="18" spans="1:15" x14ac:dyDescent="0.25">
      <c r="A18" s="319" t="str">
        <f>"FOND"&amp;" "&amp;VLOOKUP("FOND",Таблица16[],IF($B$1="RUS",2,3),FALSE)</f>
        <v>FOND Фондовый рынок</v>
      </c>
      <c r="B18" s="42"/>
      <c r="C18" s="46"/>
      <c r="D18" s="44"/>
      <c r="E18" s="55"/>
      <c r="F18" s="44"/>
      <c r="G18" s="55"/>
      <c r="H18" s="42"/>
      <c r="I18" s="55"/>
      <c r="J18" s="42"/>
      <c r="K18" s="46"/>
      <c r="L18" s="42" t="s">
        <v>260</v>
      </c>
      <c r="M18" s="46" t="str">
        <f>VLOOKUP(L18,Таблица25[],IF($B$1="RUS",2,3),FALSE)</f>
        <v>Т+ ETC</v>
      </c>
      <c r="N18" s="42"/>
      <c r="O18" s="46"/>
    </row>
    <row r="19" spans="1:15" x14ac:dyDescent="0.25">
      <c r="A19" s="320"/>
      <c r="B19" s="47"/>
      <c r="C19" s="48"/>
      <c r="D19" s="50"/>
      <c r="E19" s="49"/>
      <c r="F19" s="44"/>
      <c r="G19" s="55"/>
      <c r="H19" s="47"/>
      <c r="I19" s="49"/>
      <c r="J19" s="47"/>
      <c r="K19" s="48"/>
      <c r="L19" s="47"/>
      <c r="M19" s="48"/>
      <c r="N19" s="47"/>
      <c r="O19" s="48"/>
    </row>
    <row r="20" spans="1:15" x14ac:dyDescent="0.25">
      <c r="A20" s="320"/>
      <c r="B20" s="47"/>
      <c r="C20" s="48"/>
      <c r="D20" s="50"/>
      <c r="E20" s="49"/>
      <c r="F20" s="50"/>
      <c r="G20" s="55"/>
      <c r="H20" s="47"/>
      <c r="I20" s="49"/>
      <c r="J20" s="47"/>
      <c r="K20" s="48"/>
      <c r="L20" s="47"/>
      <c r="M20" s="48"/>
      <c r="N20" s="47"/>
      <c r="O20" s="48"/>
    </row>
    <row r="21" spans="1:15" x14ac:dyDescent="0.25">
      <c r="A21" s="320"/>
      <c r="B21" s="47"/>
      <c r="C21" s="48"/>
      <c r="D21" s="50"/>
      <c r="E21" s="49"/>
      <c r="F21" s="50"/>
      <c r="G21" s="49"/>
      <c r="H21" s="50"/>
      <c r="I21" s="49"/>
      <c r="J21" s="50"/>
      <c r="K21" s="48"/>
      <c r="L21" s="50"/>
      <c r="M21" s="48"/>
      <c r="N21" s="50"/>
      <c r="O21" s="48"/>
    </row>
    <row r="22" spans="1:15" x14ac:dyDescent="0.25">
      <c r="A22" s="320"/>
      <c r="B22" s="47" t="s">
        <v>171</v>
      </c>
      <c r="C22" s="48" t="str">
        <f>VLOOKUP(B22,Таблица25[],IF($B$1="RUS",2,3),FALSE)</f>
        <v>Выкуп: Аукцион</v>
      </c>
      <c r="D22" s="47"/>
      <c r="E22" s="49"/>
      <c r="F22" s="47"/>
      <c r="G22" s="49"/>
      <c r="H22" s="47" t="s">
        <v>171</v>
      </c>
      <c r="I22" s="49" t="str">
        <f>VLOOKUP(H22,Таблица25[],IF($B$1="RUS",2,3),FALSE)</f>
        <v>Выкуп: Аукцион</v>
      </c>
      <c r="J22" s="56"/>
      <c r="K22" s="48"/>
      <c r="L22" s="56"/>
      <c r="M22" s="48"/>
      <c r="N22" s="56"/>
      <c r="O22" s="48"/>
    </row>
    <row r="23" spans="1:15" s="77" customFormat="1" x14ac:dyDescent="0.25">
      <c r="A23" s="321"/>
      <c r="B23" s="87" t="s">
        <v>167</v>
      </c>
      <c r="C23" s="48" t="str">
        <f>VLOOKUP(B23,Таблица25[],IF($B$1="RUS",2,3),FALSE)</f>
        <v>Аукцион</v>
      </c>
      <c r="D23" s="87"/>
      <c r="E23" s="82"/>
      <c r="F23" s="87"/>
      <c r="G23" s="82"/>
      <c r="H23" s="47" t="s">
        <v>167</v>
      </c>
      <c r="I23" s="49" t="str">
        <f>VLOOKUP(H23,Таблица25[],IF($B$1="RUS",2,3),FALSE)</f>
        <v>Аукцион</v>
      </c>
      <c r="J23" s="79"/>
      <c r="K23" s="80"/>
      <c r="L23" s="79"/>
      <c r="M23" s="80"/>
      <c r="N23" s="79"/>
      <c r="O23" s="80"/>
    </row>
    <row r="24" spans="1:15" ht="15.75" thickBot="1" x14ac:dyDescent="0.3">
      <c r="A24" s="322"/>
      <c r="B24" s="57"/>
      <c r="C24" s="52"/>
      <c r="D24" s="57"/>
      <c r="E24" s="53"/>
      <c r="F24" s="57"/>
      <c r="G24" s="53"/>
      <c r="H24" s="57" t="s">
        <v>586</v>
      </c>
      <c r="I24" s="53" t="str">
        <f>VLOOKUP(H24,Таблица25[],IF($B$1="RUS",2,3),FALSE)</f>
        <v>Аукцион: адресные заявки</v>
      </c>
      <c r="J24" s="51"/>
      <c r="K24" s="52"/>
      <c r="L24" s="51"/>
      <c r="M24" s="52"/>
      <c r="N24" s="51"/>
      <c r="O24" s="52"/>
    </row>
    <row r="25" spans="1:15" x14ac:dyDescent="0.25">
      <c r="A25" s="319" t="str">
        <f>"RPST"&amp;" "&amp;VLOOKUP("RPST",Таблица16[],IF($B$1="RUS",2,3),FALSE)</f>
        <v>RPST РПС с ЦК</v>
      </c>
      <c r="B25" s="58" t="s">
        <v>123</v>
      </c>
      <c r="C25" s="46" t="str">
        <f>VLOOKUP(B25,Таблица25[],IF($B$1="RUS",2,3),FALSE)</f>
        <v>РПС с ЦК: Акции и ДР</v>
      </c>
      <c r="D25" s="44" t="s">
        <v>124</v>
      </c>
      <c r="E25" s="55" t="str">
        <f>VLOOKUP(D25,Таблица25[],IF($B$1="RUS",2,3),FALSE)</f>
        <v>РПС с ЦК: Паи</v>
      </c>
      <c r="F25" s="44" t="s">
        <v>125</v>
      </c>
      <c r="G25" s="55" t="str">
        <f>VLOOKUP(F25,Таблица25[],IF($B$1="RUS",2,3),FALSE)</f>
        <v>РПС с ЦК: ETF</v>
      </c>
      <c r="H25" s="58" t="s">
        <v>126</v>
      </c>
      <c r="I25" s="55" t="str">
        <f>VLOOKUP(H25,Таблица25[],IF($B$1="RUS",2,3),FALSE)</f>
        <v>РПС с ЦК: Облигации</v>
      </c>
      <c r="J25" s="58"/>
      <c r="K25" s="46"/>
      <c r="L25" s="58" t="s">
        <v>261</v>
      </c>
      <c r="M25" s="46" t="str">
        <f>VLOOKUP(L25,Таблица25[],IF($B$1="RUS",2,3),FALSE)</f>
        <v>РПС с ЦК:ETC</v>
      </c>
      <c r="N25" s="58"/>
      <c r="O25" s="46"/>
    </row>
    <row r="26" spans="1:15" x14ac:dyDescent="0.25">
      <c r="A26" s="320"/>
      <c r="B26" s="56"/>
      <c r="C26" s="48"/>
      <c r="D26" s="87" t="s">
        <v>611</v>
      </c>
      <c r="E26" s="48" t="str">
        <f>VLOOKUP(D26,Таблица25[],IF($B$1="RUS",2,3),FALSE)</f>
        <v>РПС с ЦК: Паи (расч. в USD)</v>
      </c>
      <c r="F26" s="56" t="s">
        <v>227</v>
      </c>
      <c r="G26" s="49" t="str">
        <f>VLOOKUP(F26,Таблица25[],IF($B$1="RUS",2,3),FALSE)</f>
        <v>РПС с ЦК: ETF (расч. в USD)</v>
      </c>
      <c r="H26" s="56" t="s">
        <v>228</v>
      </c>
      <c r="I26" s="49" t="str">
        <f>VLOOKUP(H26,Таблица25[],IF($B$1="RUS",2,3),FALSE)</f>
        <v>РПС с ЦК: Облигации (расч. в USD)</v>
      </c>
      <c r="J26" s="56"/>
      <c r="K26" s="48"/>
      <c r="L26" s="56"/>
      <c r="M26" s="48"/>
      <c r="N26" s="56"/>
      <c r="O26" s="48"/>
    </row>
    <row r="27" spans="1:15" s="77" customFormat="1" x14ac:dyDescent="0.25">
      <c r="A27" s="320"/>
      <c r="B27" s="56" t="s">
        <v>484</v>
      </c>
      <c r="C27" s="48" t="str">
        <f>VLOOKUP(B27,Таблица25[],IF($B$1="RUS",2,3),FALSE)</f>
        <v>РПС с ЦК: Акции и ДР (расч. в EUR)</v>
      </c>
      <c r="D27" s="87" t="s">
        <v>620</v>
      </c>
      <c r="E27" s="48" t="str">
        <f>VLOOKUP(D27,Таблица25[],IF($B$1="RUS",2,3),FALSE)</f>
        <v>РПС с ЦК: Паи (расч. в EUR)</v>
      </c>
      <c r="F27" s="56" t="s">
        <v>493</v>
      </c>
      <c r="G27" s="49" t="str">
        <f>VLOOKUP(F27,Таблица25[],IF($B$1="RUS",2,3),FALSE)</f>
        <v>РПС с ЦК: ETF (расч. в EUR)</v>
      </c>
      <c r="H27" s="56" t="s">
        <v>562</v>
      </c>
      <c r="I27" s="49" t="str">
        <f>VLOOKUP(H27,Таблица25[],IF($B$1="RUS",2,3),FALSE)</f>
        <v>РПС с ЦК: Облигации (расч.EUR)</v>
      </c>
      <c r="J27" s="56"/>
      <c r="K27" s="48"/>
      <c r="L27" s="56"/>
      <c r="M27" s="48"/>
      <c r="N27" s="56"/>
      <c r="O27" s="48"/>
    </row>
    <row r="28" spans="1:15" s="77" customFormat="1" x14ac:dyDescent="0.25">
      <c r="A28" s="321"/>
      <c r="B28" s="79"/>
      <c r="C28" s="48"/>
      <c r="D28" s="79" t="s">
        <v>675</v>
      </c>
      <c r="E28" s="48" t="str">
        <f>VLOOKUP(D28,Таблица25[],IF($B$1="RUS",2,3),FALSE)</f>
        <v>РПС с ЦК: Паи (расч. в CNY)</v>
      </c>
      <c r="F28" s="79" t="s">
        <v>675</v>
      </c>
      <c r="G28" s="48" t="str">
        <f>VLOOKUP(F28,Таблица25[],IF($B$1="RUS",2,3),FALSE)</f>
        <v>РПС с ЦК: Паи (расч. в CNY)</v>
      </c>
      <c r="H28" s="79"/>
      <c r="I28" s="49"/>
      <c r="J28" s="79"/>
      <c r="K28" s="80"/>
      <c r="L28" s="79"/>
      <c r="M28" s="80"/>
      <c r="N28" s="79"/>
      <c r="O28" s="80"/>
    </row>
    <row r="29" spans="1:15" s="77" customFormat="1" x14ac:dyDescent="0.25">
      <c r="A29" s="321"/>
      <c r="B29" s="79"/>
      <c r="C29" s="48"/>
      <c r="D29" s="79"/>
      <c r="E29" s="49"/>
      <c r="F29" s="79"/>
      <c r="G29" s="49"/>
      <c r="H29" s="118" t="s">
        <v>641</v>
      </c>
      <c r="I29" s="117" t="s">
        <v>643</v>
      </c>
      <c r="J29" s="79"/>
      <c r="K29" s="80"/>
      <c r="L29" s="79"/>
      <c r="M29" s="80"/>
      <c r="N29" s="79"/>
      <c r="O29" s="80"/>
    </row>
    <row r="30" spans="1:15" s="77" customFormat="1" x14ac:dyDescent="0.25">
      <c r="A30" s="321"/>
      <c r="B30" s="116" t="s">
        <v>680</v>
      </c>
      <c r="C30" s="115" t="str">
        <f>VLOOKUP(B30,Таблица25[],IF($B$1="RUS",2,3),FALSE)</f>
        <v>OTC: РПС с ЦК Акции</v>
      </c>
      <c r="D30" s="79"/>
      <c r="E30" s="49"/>
      <c r="F30" s="79"/>
      <c r="G30" s="49"/>
      <c r="H30" s="118" t="s">
        <v>642</v>
      </c>
      <c r="I30" s="117" t="s">
        <v>644</v>
      </c>
      <c r="J30" s="79"/>
      <c r="K30" s="80"/>
      <c r="L30" s="79"/>
      <c r="M30" s="80"/>
      <c r="N30" s="79"/>
      <c r="O30" s="80"/>
    </row>
    <row r="31" spans="1:15" s="77" customFormat="1" x14ac:dyDescent="0.25">
      <c r="A31" s="321"/>
      <c r="B31" s="79"/>
      <c r="C31" s="48"/>
      <c r="D31" s="79"/>
      <c r="E31" s="49"/>
      <c r="F31" s="79"/>
      <c r="G31" s="49"/>
      <c r="H31" s="118" t="s">
        <v>665</v>
      </c>
      <c r="I31" s="117" t="s">
        <v>666</v>
      </c>
      <c r="J31" s="79"/>
      <c r="K31" s="80"/>
      <c r="L31" s="79"/>
      <c r="M31" s="80"/>
      <c r="N31" s="79"/>
      <c r="O31" s="80"/>
    </row>
    <row r="32" spans="1:15" s="77" customFormat="1" x14ac:dyDescent="0.25">
      <c r="A32" s="321"/>
      <c r="B32" s="79"/>
      <c r="C32" s="48"/>
      <c r="D32" s="79"/>
      <c r="E32" s="49"/>
      <c r="F32" s="79"/>
      <c r="G32" s="82"/>
      <c r="H32" s="119" t="s">
        <v>687</v>
      </c>
      <c r="I32" s="117" t="s">
        <v>690</v>
      </c>
      <c r="J32" s="79"/>
      <c r="K32" s="80"/>
      <c r="L32" s="79"/>
      <c r="M32" s="80"/>
      <c r="N32" s="79"/>
      <c r="O32" s="80"/>
    </row>
    <row r="33" spans="1:15" s="77" customFormat="1" x14ac:dyDescent="0.25">
      <c r="A33" s="321"/>
      <c r="B33" s="79"/>
      <c r="C33" s="48"/>
      <c r="D33" s="79"/>
      <c r="E33" s="49"/>
      <c r="F33" s="79"/>
      <c r="G33" s="82"/>
      <c r="H33" s="119" t="s">
        <v>688</v>
      </c>
      <c r="I33" s="117" t="s">
        <v>691</v>
      </c>
      <c r="J33" s="79"/>
      <c r="K33" s="80"/>
      <c r="L33" s="79"/>
      <c r="M33" s="80"/>
      <c r="N33" s="79"/>
      <c r="O33" s="80"/>
    </row>
    <row r="34" spans="1:15" s="77" customFormat="1" x14ac:dyDescent="0.25">
      <c r="A34" s="321"/>
      <c r="B34" s="79"/>
      <c r="C34" s="48"/>
      <c r="D34" s="79"/>
      <c r="E34" s="49"/>
      <c r="F34" s="79"/>
      <c r="G34" s="82"/>
      <c r="H34" s="120" t="s">
        <v>689</v>
      </c>
      <c r="I34" s="117" t="s">
        <v>692</v>
      </c>
      <c r="J34" s="79"/>
      <c r="K34" s="80"/>
      <c r="L34" s="79"/>
      <c r="M34" s="80"/>
      <c r="N34" s="79"/>
      <c r="O34" s="80"/>
    </row>
    <row r="35" spans="1:15" s="77" customFormat="1" x14ac:dyDescent="0.25">
      <c r="A35" s="321"/>
      <c r="B35" s="81"/>
      <c r="C35" s="48"/>
      <c r="D35" s="81"/>
      <c r="E35" s="48"/>
      <c r="F35" s="81"/>
      <c r="G35" s="82"/>
      <c r="H35" s="81" t="s">
        <v>572</v>
      </c>
      <c r="I35" s="49" t="str">
        <f>VLOOKUP(H35,Таблица25[],IF($B$1="RUS",2,3),FALSE)</f>
        <v>РПС с ЦК: Д Облигации</v>
      </c>
      <c r="J35" s="79"/>
      <c r="K35" s="80"/>
      <c r="L35" s="79"/>
      <c r="M35" s="80"/>
      <c r="N35" s="79"/>
      <c r="O35" s="80"/>
    </row>
    <row r="36" spans="1:15" s="77" customFormat="1" x14ac:dyDescent="0.25">
      <c r="A36" s="321"/>
      <c r="B36" s="81"/>
      <c r="C36" s="80"/>
      <c r="D36" s="81"/>
      <c r="E36" s="82"/>
      <c r="F36" s="81"/>
      <c r="G36" s="82"/>
      <c r="H36" s="81" t="s">
        <v>574</v>
      </c>
      <c r="I36" s="49" t="str">
        <f>VLOOKUP(H36,Таблица25[],IF($B$1="RUS",2,3),FALSE)</f>
        <v>РПС с ЦК: Д Облигации (расч.EUR)</v>
      </c>
      <c r="J36" s="79"/>
      <c r="K36" s="80"/>
      <c r="L36" s="79"/>
      <c r="M36" s="80"/>
      <c r="N36" s="79"/>
      <c r="O36" s="80"/>
    </row>
    <row r="37" spans="1:15" s="77" customFormat="1" x14ac:dyDescent="0.25">
      <c r="A37" s="321"/>
      <c r="B37" s="81"/>
      <c r="C37" s="80"/>
      <c r="D37" s="81"/>
      <c r="E37" s="82"/>
      <c r="F37" s="81"/>
      <c r="G37" s="82"/>
      <c r="H37" s="79" t="s">
        <v>576</v>
      </c>
      <c r="I37" s="49" t="str">
        <f>VLOOKUP(H37,Таблица25[],IF($B$1="RUS",2,3),FALSE)</f>
        <v>РПС с ЦК: Д Облигации (расч.USD)</v>
      </c>
      <c r="J37" s="79"/>
      <c r="K37" s="80"/>
      <c r="L37" s="79"/>
      <c r="M37" s="80"/>
      <c r="N37" s="79"/>
      <c r="O37" s="80"/>
    </row>
    <row r="38" spans="1:15" ht="15.75" thickBot="1" x14ac:dyDescent="0.3">
      <c r="A38" s="322"/>
      <c r="B38" s="59" t="s">
        <v>162</v>
      </c>
      <c r="C38" s="52" t="str">
        <f>VLOOKUP(B38,Таблица25[],IF($B$1="RUS",2,3),FALSE)</f>
        <v>Поставка по СК (акции)</v>
      </c>
      <c r="D38" s="54"/>
      <c r="E38" s="53"/>
      <c r="F38" s="54"/>
      <c r="G38" s="53"/>
      <c r="H38" s="59" t="s">
        <v>255</v>
      </c>
      <c r="I38" s="53" t="str">
        <f>VLOOKUP(H38,Таблица25[],IF($B$1="RUS",2,3),FALSE)</f>
        <v>Поставка по СК (облигации)</v>
      </c>
      <c r="J38" s="57"/>
      <c r="K38" s="52"/>
      <c r="L38" s="57"/>
      <c r="M38" s="52"/>
      <c r="N38" s="57"/>
      <c r="O38" s="52"/>
    </row>
    <row r="39" spans="1:15" ht="15" customHeight="1" x14ac:dyDescent="0.25">
      <c r="A39" s="316" t="str">
        <f>"RPS"&amp;" "&amp;VLOOKUP("RPS",Таблица16[],IF($B$1="RUS",2,3),FALSE)</f>
        <v>RPS Рынок РПС и РЕПО</v>
      </c>
      <c r="B39" s="44" t="s">
        <v>146</v>
      </c>
      <c r="C39" s="46" t="str">
        <f>VLOOKUP(B39,Таблица25[],IF($B$1="RUS",2,3),FALSE)</f>
        <v>РПС : Акции</v>
      </c>
      <c r="D39" s="44" t="s">
        <v>147</v>
      </c>
      <c r="E39" s="55" t="str">
        <f>VLOOKUP(D39,Таблица25[],IF($B$1="RUS",2,3),FALSE)</f>
        <v>РПС: Паи</v>
      </c>
      <c r="F39" s="44" t="s">
        <v>148</v>
      </c>
      <c r="G39" s="55" t="str">
        <f>VLOOKUP(F39,Таблица25[],IF($B$1="RUS",2,3),FALSE)</f>
        <v>РПС: ETF</v>
      </c>
      <c r="H39" s="44" t="s">
        <v>149</v>
      </c>
      <c r="I39" s="55" t="str">
        <f>VLOOKUP(H39,Таблица25[],IF($B$1="RUS",2,3),FALSE)</f>
        <v>РПС : Облигации</v>
      </c>
      <c r="J39" s="58"/>
      <c r="K39" s="46"/>
      <c r="L39" s="58" t="s">
        <v>262</v>
      </c>
      <c r="M39" s="46" t="str">
        <f>VLOOKUP(L39,Таблица25[],IF($B$1="RUS",2,3),FALSE)</f>
        <v>РПС: ETC</v>
      </c>
      <c r="N39" s="58"/>
      <c r="O39" s="46"/>
    </row>
    <row r="40" spans="1:15" ht="15" customHeight="1" x14ac:dyDescent="0.25">
      <c r="A40" s="317"/>
      <c r="B40" s="56"/>
      <c r="C40" s="46"/>
      <c r="D40" s="87" t="s">
        <v>614</v>
      </c>
      <c r="E40" s="48" t="str">
        <f>VLOOKUP(D40,Таблица25[],IF($B$1="RUS",2,3),FALSE)</f>
        <v>РПС: ПАИ (расч. в USD)</v>
      </c>
      <c r="F40" s="50"/>
      <c r="G40" s="49"/>
      <c r="H40" s="56" t="s">
        <v>161</v>
      </c>
      <c r="I40" s="49" t="str">
        <f>VLOOKUP(H40,Таблица25[],IF($B$1="RUS",2,3),FALSE)</f>
        <v>Облигации Д - РПС</v>
      </c>
      <c r="J40" s="50"/>
      <c r="K40" s="48"/>
      <c r="L40" s="50"/>
      <c r="M40" s="48"/>
      <c r="N40" s="50"/>
      <c r="O40" s="48"/>
    </row>
    <row r="41" spans="1:15" ht="15" customHeight="1" x14ac:dyDescent="0.25">
      <c r="A41" s="317"/>
      <c r="B41" s="50"/>
      <c r="C41" s="48"/>
      <c r="D41" s="87" t="s">
        <v>623</v>
      </c>
      <c r="E41" s="48" t="str">
        <f>VLOOKUP(D41,Таблица25[],IF($B$1="RUS",2,3),FALSE)</f>
        <v>РПС: ПАИ (расч. в EUR)</v>
      </c>
      <c r="F41" s="50"/>
      <c r="G41" s="49"/>
      <c r="H41" s="56" t="s">
        <v>578</v>
      </c>
      <c r="I41" s="49" t="str">
        <f>VLOOKUP(H41,Таблица25[],IF($B$1="RUS",2,3),FALSE)</f>
        <v>Облигации Д – РПС (расч.в EUR)</v>
      </c>
      <c r="J41" s="50"/>
      <c r="K41" s="48"/>
      <c r="L41" s="50"/>
      <c r="M41" s="48"/>
      <c r="N41" s="50"/>
      <c r="O41" s="48"/>
    </row>
    <row r="42" spans="1:15" s="77" customFormat="1" ht="15" customHeight="1" x14ac:dyDescent="0.25">
      <c r="A42" s="317"/>
      <c r="B42" s="50"/>
      <c r="C42" s="48"/>
      <c r="D42" s="50" t="s">
        <v>676</v>
      </c>
      <c r="E42" s="48" t="str">
        <f>VLOOKUP(D42,Таблица25[],IF($B$1="RUS",2,3),FALSE)</f>
        <v>РПС: ПАИ (расч. в CNY)</v>
      </c>
      <c r="F42" s="50"/>
      <c r="G42" s="48"/>
      <c r="H42" s="56" t="s">
        <v>580</v>
      </c>
      <c r="I42" s="49" t="str">
        <f>VLOOKUP(H42,Таблица25[],IF($B$1="RUS",2,3),FALSE)</f>
        <v>Облигации Д - РПС (расч.в USD)</v>
      </c>
      <c r="J42" s="50"/>
      <c r="K42" s="48"/>
      <c r="L42" s="50"/>
      <c r="M42" s="48"/>
      <c r="N42" s="50"/>
      <c r="O42" s="48"/>
    </row>
    <row r="43" spans="1:15" ht="15" customHeight="1" x14ac:dyDescent="0.25">
      <c r="A43" s="317"/>
      <c r="B43" s="47"/>
      <c r="C43" s="48"/>
      <c r="D43" s="47"/>
      <c r="E43" s="49"/>
      <c r="F43" s="47" t="s">
        <v>231</v>
      </c>
      <c r="G43" s="49" t="str">
        <f>VLOOKUP(F43,Таблица25[],IF($B$1="RUS",2,3),FALSE)</f>
        <v>РПС: ETF (расч. в USD)</v>
      </c>
      <c r="H43" s="47" t="s">
        <v>151</v>
      </c>
      <c r="I43" s="49" t="str">
        <f>VLOOKUP(H43,Таблица25[],IF($B$1="RUS",2,3),FALSE)</f>
        <v>РПС:Облигации (расч.в USD)</v>
      </c>
      <c r="J43" s="56"/>
      <c r="K43" s="48"/>
      <c r="L43" s="56"/>
      <c r="M43" s="48"/>
      <c r="N43" s="56"/>
      <c r="O43" s="48"/>
    </row>
    <row r="44" spans="1:15" ht="15" customHeight="1" x14ac:dyDescent="0.25">
      <c r="A44" s="317"/>
      <c r="B44" s="50" t="s">
        <v>487</v>
      </c>
      <c r="C44" s="48" t="str">
        <f>VLOOKUP(B44,Таблица25[],IF($B$1="RUS",2,3),FALSE)</f>
        <v>РПС: Акции и ДР (расч. в EUR)</v>
      </c>
      <c r="D44" s="50"/>
      <c r="E44" s="49"/>
      <c r="F44" s="50" t="s">
        <v>496</v>
      </c>
      <c r="G44" s="49" t="str">
        <f>VLOOKUP(F44,Таблица25[],IF($B$1="RUS",2,3),FALSE)</f>
        <v>РПС: ETF (расч. в EUR)</v>
      </c>
      <c r="H44" s="56" t="s">
        <v>152</v>
      </c>
      <c r="I44" s="49" t="str">
        <f>VLOOKUP(H44,Таблица25[],IF($B$1="RUS",2,3),FALSE)</f>
        <v>РПС:Облигации (расч.в EUR)</v>
      </c>
      <c r="J44" s="56"/>
      <c r="K44" s="48"/>
      <c r="L44" s="56"/>
      <c r="M44" s="48"/>
      <c r="N44" s="56"/>
      <c r="O44" s="48"/>
    </row>
    <row r="45" spans="1:15" ht="15" customHeight="1" x14ac:dyDescent="0.25">
      <c r="A45" s="317"/>
      <c r="B45" s="50"/>
      <c r="C45" s="48"/>
      <c r="D45" s="50"/>
      <c r="E45" s="49"/>
      <c r="F45" s="50" t="s">
        <v>676</v>
      </c>
      <c r="G45" s="48" t="str">
        <f>VLOOKUP(F45,Таблица25[],IF($B$1="RUS",2,3),FALSE)</f>
        <v>РПС: ПАИ (расч. в CNY)</v>
      </c>
      <c r="H45" s="60" t="s">
        <v>232</v>
      </c>
      <c r="I45" s="49" t="str">
        <f>VLOOKUP(H45,Таблица25[],IF($B$1="RUS",2,3),FALSE)</f>
        <v>РПС:Облигации (расч.в GBP)</v>
      </c>
      <c r="J45" s="56"/>
      <c r="K45" s="48"/>
      <c r="L45" s="56"/>
      <c r="M45" s="48"/>
      <c r="N45" s="56"/>
      <c r="O45" s="48"/>
    </row>
    <row r="46" spans="1:15" ht="15" customHeight="1" x14ac:dyDescent="0.25">
      <c r="A46" s="317"/>
      <c r="B46" s="50"/>
      <c r="C46" s="48"/>
      <c r="D46" s="50"/>
      <c r="E46" s="49"/>
      <c r="F46" s="50"/>
      <c r="G46" s="49"/>
      <c r="H46" s="60" t="s">
        <v>233</v>
      </c>
      <c r="I46" s="49" t="str">
        <f>VLOOKUP(H46,Таблица25[],IF($B$1="RUS",2,3),FALSE)</f>
        <v>РПС:Облигации (расч.в CNY)</v>
      </c>
      <c r="J46" s="56"/>
      <c r="K46" s="48"/>
      <c r="L46" s="56"/>
      <c r="M46" s="48"/>
      <c r="N46" s="56"/>
      <c r="O46" s="48"/>
    </row>
    <row r="47" spans="1:15" s="77" customFormat="1" ht="15" customHeight="1" x14ac:dyDescent="0.25">
      <c r="A47" s="317"/>
      <c r="B47" s="56"/>
      <c r="C47" s="48"/>
      <c r="D47" s="56"/>
      <c r="E47" s="49"/>
      <c r="F47" s="50"/>
      <c r="G47" s="49"/>
      <c r="H47" s="56"/>
      <c r="I47" s="49"/>
      <c r="J47" s="56"/>
      <c r="K47" s="48"/>
      <c r="L47" s="56"/>
      <c r="M47" s="48"/>
      <c r="N47" s="56"/>
      <c r="O47" s="48"/>
    </row>
    <row r="48" spans="1:15" ht="15" customHeight="1" x14ac:dyDescent="0.25">
      <c r="A48" s="317"/>
      <c r="B48" s="56" t="s">
        <v>263</v>
      </c>
      <c r="C48" s="48" t="str">
        <f>VLOOKUP(B48,Таблица25[],IF($B$1="RUS",2,3),FALSE)</f>
        <v>ИРК2-РПС</v>
      </c>
      <c r="D48" s="56" t="s">
        <v>263</v>
      </c>
      <c r="E48" s="49" t="str">
        <f>VLOOKUP(D48,Таблица25[],IF($B$1="RUS",2,3),FALSE)</f>
        <v>ИРК2-РПС</v>
      </c>
      <c r="F48" s="50"/>
      <c r="G48" s="49"/>
      <c r="H48" s="56"/>
      <c r="I48" s="49"/>
      <c r="J48" s="56"/>
      <c r="K48" s="48"/>
      <c r="L48" s="56"/>
      <c r="M48" s="48"/>
      <c r="N48" s="56"/>
      <c r="O48" s="48"/>
    </row>
    <row r="49" spans="1:15" ht="15" customHeight="1" x14ac:dyDescent="0.25">
      <c r="A49" s="317"/>
      <c r="B49" s="56" t="s">
        <v>166</v>
      </c>
      <c r="C49" s="48" t="str">
        <f>VLOOKUP(B49,Таблица25[],IF($B$1="RUS",2,3),FALSE)</f>
        <v>Размещение:Адресные заявки EUR</v>
      </c>
      <c r="D49" s="56"/>
      <c r="E49" s="49"/>
      <c r="F49" s="50"/>
      <c r="G49" s="49"/>
      <c r="H49" s="56" t="s">
        <v>166</v>
      </c>
      <c r="I49" s="49" t="str">
        <f>VLOOKUP(H49,Таблица25[],IF($B$1="RUS",2,3),FALSE)</f>
        <v>Размещение:Адресные заявки EUR</v>
      </c>
      <c r="J49" s="56"/>
      <c r="K49" s="48"/>
      <c r="L49" s="56"/>
      <c r="M49" s="48"/>
      <c r="N49" s="56"/>
      <c r="O49" s="48"/>
    </row>
    <row r="50" spans="1:15" ht="15" customHeight="1" x14ac:dyDescent="0.25">
      <c r="A50" s="317"/>
      <c r="B50" s="56" t="s">
        <v>165</v>
      </c>
      <c r="C50" s="48" t="str">
        <f>VLOOKUP(B50,Таблица25[],IF($B$1="RUS",2,3),FALSE)</f>
        <v>Размещение:Адресные заявки USD</v>
      </c>
      <c r="D50" s="56"/>
      <c r="E50" s="49"/>
      <c r="F50" s="50"/>
      <c r="G50" s="49"/>
      <c r="H50" s="56" t="s">
        <v>165</v>
      </c>
      <c r="I50" s="49" t="str">
        <f>VLOOKUP(H50,Таблица25[],IF($B$1="RUS",2,3),FALSE)</f>
        <v>Размещение:Адресные заявки USD</v>
      </c>
      <c r="J50" s="56"/>
      <c r="K50" s="48"/>
      <c r="L50" s="56"/>
      <c r="M50" s="48"/>
      <c r="N50" s="56"/>
      <c r="O50" s="48"/>
    </row>
    <row r="51" spans="1:15" ht="15" customHeight="1" x14ac:dyDescent="0.25">
      <c r="A51" s="317"/>
      <c r="B51" s="61"/>
      <c r="C51" s="48"/>
      <c r="D51" s="61"/>
      <c r="E51" s="49"/>
      <c r="F51" s="61"/>
      <c r="G51" s="49"/>
      <c r="H51" s="60" t="s">
        <v>235</v>
      </c>
      <c r="I51" s="49" t="str">
        <f>VLOOKUP(H51,Таблица25[],IF($B$1="RUS",2,3),FALSE)</f>
        <v>Размещение:Адресные заявки GBP</v>
      </c>
      <c r="J51" s="56"/>
      <c r="K51" s="48"/>
      <c r="L51" s="56"/>
      <c r="M51" s="48"/>
      <c r="N51" s="56"/>
      <c r="O51" s="48"/>
    </row>
    <row r="52" spans="1:15" ht="15" customHeight="1" x14ac:dyDescent="0.25">
      <c r="A52" s="317"/>
      <c r="B52" s="61"/>
      <c r="C52" s="48"/>
      <c r="D52" s="61"/>
      <c r="E52" s="49"/>
      <c r="F52" s="61"/>
      <c r="G52" s="49"/>
      <c r="H52" s="60" t="s">
        <v>236</v>
      </c>
      <c r="I52" s="49" t="str">
        <f>VLOOKUP(H52,Таблица25[],IF($B$1="RUS",2,3),FALSE)</f>
        <v>Размещение:Адресные заявки CNY</v>
      </c>
      <c r="J52" s="56"/>
      <c r="K52" s="48"/>
      <c r="L52" s="56"/>
      <c r="M52" s="48"/>
      <c r="N52" s="56"/>
      <c r="O52" s="48"/>
    </row>
    <row r="53" spans="1:15" ht="15" customHeight="1" x14ac:dyDescent="0.25">
      <c r="A53" s="317"/>
      <c r="B53" s="56" t="s">
        <v>163</v>
      </c>
      <c r="C53" s="48" t="str">
        <f>VLOOKUP(B53,Таблица25[],IF($B$1="RUS",2,3),FALSE)</f>
        <v>Размещение: Адресные заявки</v>
      </c>
      <c r="D53" s="56" t="s">
        <v>163</v>
      </c>
      <c r="E53" s="48" t="str">
        <f>VLOOKUP(D53,Таблица25[],IF($B$1="RUS",2,3),FALSE)</f>
        <v>Размещение: Адресные заявки</v>
      </c>
      <c r="F53" s="56"/>
      <c r="G53" s="48"/>
      <c r="H53" s="56" t="s">
        <v>163</v>
      </c>
      <c r="I53" s="49" t="str">
        <f>VLOOKUP(H53,Таблица25[],IF($B$1="RUS",2,3),FALSE)</f>
        <v>Размещение: Адресные заявки</v>
      </c>
      <c r="J53" s="56"/>
      <c r="K53" s="48"/>
      <c r="L53" s="56"/>
      <c r="M53" s="48"/>
      <c r="N53" s="56"/>
      <c r="O53" s="48"/>
    </row>
    <row r="54" spans="1:15" s="77" customFormat="1" ht="15" customHeight="1" x14ac:dyDescent="0.25">
      <c r="A54" s="317"/>
      <c r="B54" s="56"/>
      <c r="C54" s="48"/>
      <c r="D54" s="56"/>
      <c r="E54" s="49"/>
      <c r="F54" s="50"/>
      <c r="G54" s="49"/>
      <c r="H54" s="181" t="s">
        <v>727</v>
      </c>
      <c r="I54" s="49" t="str">
        <f>VLOOKUP(H54,Таблица25[],IF($B$1="RUS",2,3),FALSE)</f>
        <v>OTC Размещение: Адресный</v>
      </c>
      <c r="J54" s="56"/>
      <c r="K54" s="48"/>
      <c r="L54" s="56"/>
      <c r="M54" s="48"/>
      <c r="N54" s="56"/>
      <c r="O54" s="48"/>
    </row>
    <row r="55" spans="1:15" ht="15" customHeight="1" x14ac:dyDescent="0.25">
      <c r="A55" s="317"/>
      <c r="B55" s="56" t="s">
        <v>169</v>
      </c>
      <c r="C55" s="48" t="str">
        <f>VLOOKUP(B55,Таблица25[],IF($B$1="RUS",2,3),FALSE)</f>
        <v>Выкуп: Адресные заявки</v>
      </c>
      <c r="D55" s="56"/>
      <c r="E55" s="49"/>
      <c r="F55" s="50"/>
      <c r="G55" s="49"/>
      <c r="H55" s="56" t="s">
        <v>169</v>
      </c>
      <c r="I55" s="49" t="str">
        <f>VLOOKUP(H55,Таблица25[],IF($B$1="RUS",2,3),FALSE)</f>
        <v>Выкуп: Адресные заявки</v>
      </c>
      <c r="J55" s="56"/>
      <c r="K55" s="48"/>
      <c r="L55" s="56"/>
      <c r="M55" s="48"/>
      <c r="N55" s="56"/>
      <c r="O55" s="48"/>
    </row>
    <row r="56" spans="1:15" s="77" customFormat="1" ht="15" customHeight="1" x14ac:dyDescent="0.25">
      <c r="A56" s="317"/>
      <c r="B56" s="56" t="s">
        <v>432</v>
      </c>
      <c r="C56" s="48" t="str">
        <f>VLOOKUP(B56,Таблица25[],IF($B$1="RUS",2,3),FALSE)</f>
        <v>Выкуп: Адресные заявки USD</v>
      </c>
      <c r="D56" s="56"/>
      <c r="E56" s="49"/>
      <c r="F56" s="50"/>
      <c r="G56" s="49"/>
      <c r="H56" s="56" t="s">
        <v>432</v>
      </c>
      <c r="I56" s="49" t="str">
        <f>VLOOKUP(H56,Таблица25[],IF($B$1="RUS",2,3),FALSE)</f>
        <v>Выкуп: Адресные заявки USD</v>
      </c>
      <c r="J56" s="56"/>
      <c r="K56" s="48"/>
      <c r="L56" s="56"/>
      <c r="M56" s="48"/>
      <c r="N56" s="56"/>
      <c r="O56" s="48"/>
    </row>
    <row r="57" spans="1:15" s="77" customFormat="1" ht="15" customHeight="1" x14ac:dyDescent="0.25">
      <c r="A57" s="317"/>
      <c r="B57" s="56" t="s">
        <v>433</v>
      </c>
      <c r="C57" s="48" t="str">
        <f>VLOOKUP(B57,Таблица25[],IF($B$1="RUS",2,3),FALSE)</f>
        <v>Выкуп: Адресные заявки EUR</v>
      </c>
      <c r="D57" s="56"/>
      <c r="E57" s="49"/>
      <c r="F57" s="50"/>
      <c r="G57" s="49"/>
      <c r="H57" s="56" t="s">
        <v>433</v>
      </c>
      <c r="I57" s="49" t="str">
        <f>VLOOKUP(H57,Таблица25[],IF($B$1="RUS",2,3),FALSE)</f>
        <v>Выкуп: Адресные заявки EUR</v>
      </c>
      <c r="J57" s="56"/>
      <c r="K57" s="48"/>
      <c r="L57" s="56"/>
      <c r="M57" s="48"/>
      <c r="N57" s="56"/>
      <c r="O57" s="48"/>
    </row>
    <row r="58" spans="1:15" s="77" customFormat="1" ht="15" customHeight="1" x14ac:dyDescent="0.25">
      <c r="A58" s="317"/>
      <c r="B58" s="56"/>
      <c r="C58" s="48"/>
      <c r="D58" s="56"/>
      <c r="E58" s="49"/>
      <c r="F58" s="50"/>
      <c r="G58" s="49"/>
      <c r="H58" s="56" t="s">
        <v>817</v>
      </c>
      <c r="I58" s="49" t="str">
        <f>VLOOKUP(H58,Таблица25[],IF($B$1="RUS",2,3),FALSE)</f>
        <v>Выкуп: Адресные заявки CNY</v>
      </c>
      <c r="J58" s="56"/>
      <c r="K58" s="48"/>
      <c r="L58" s="56"/>
      <c r="M58" s="48"/>
      <c r="N58" s="56"/>
      <c r="O58" s="48"/>
    </row>
    <row r="59" spans="1:15" ht="15" customHeight="1" x14ac:dyDescent="0.25">
      <c r="A59" s="317"/>
      <c r="B59" s="56" t="s">
        <v>157</v>
      </c>
      <c r="C59" s="48" t="str">
        <f>VLOOKUP(B59,Таблица25[],IF($B$1="RUS",2,3),FALSE)</f>
        <v>РЕПО с ЦБ РФ: Аукцион РЕПО</v>
      </c>
      <c r="D59" s="50"/>
      <c r="E59" s="49"/>
      <c r="F59" s="50"/>
      <c r="G59" s="49"/>
      <c r="H59" s="56" t="s">
        <v>157</v>
      </c>
      <c r="I59" s="49" t="str">
        <f>VLOOKUP(H59,Таблица25[],IF($B$1="RUS",2,3),FALSE)</f>
        <v>РЕПО с ЦБ РФ: Аукцион РЕПО</v>
      </c>
      <c r="J59" s="56"/>
      <c r="K59" s="48"/>
      <c r="L59" s="56"/>
      <c r="M59" s="48"/>
      <c r="N59" s="56"/>
      <c r="O59" s="48"/>
    </row>
    <row r="60" spans="1:15" ht="15" customHeight="1" x14ac:dyDescent="0.25">
      <c r="A60" s="317"/>
      <c r="B60" s="56" t="s">
        <v>222</v>
      </c>
      <c r="C60" s="48" t="str">
        <f>VLOOKUP(B60,Таблица25[],IF($B$1="RUS",2,3),FALSE)</f>
        <v>EUR РЕПО с ЦБ РФ: Аукцион РЕПО</v>
      </c>
      <c r="D60" s="56"/>
      <c r="E60" s="49"/>
      <c r="F60" s="50"/>
      <c r="G60" s="49"/>
      <c r="H60" s="60" t="s">
        <v>222</v>
      </c>
      <c r="I60" s="49" t="str">
        <f>VLOOKUP(H60,Таблица25[],IF($B$1="RUS",2,3),FALSE)</f>
        <v>EUR РЕПО с ЦБ РФ: Аукцион РЕПО</v>
      </c>
      <c r="J60" s="56"/>
      <c r="K60" s="48"/>
      <c r="L60" s="56"/>
      <c r="M60" s="48"/>
      <c r="N60" s="56"/>
      <c r="O60" s="48"/>
    </row>
    <row r="61" spans="1:15" ht="15" customHeight="1" x14ac:dyDescent="0.25">
      <c r="A61" s="317"/>
      <c r="B61" s="50" t="s">
        <v>221</v>
      </c>
      <c r="C61" s="48" t="str">
        <f>VLOOKUP(B61,Таблица25[],IF($B$1="RUS",2,3),FALSE)</f>
        <v>USD РЕПО с ЦБ РФ: Аукцион РЕПО</v>
      </c>
      <c r="D61" s="50"/>
      <c r="E61" s="49"/>
      <c r="F61" s="50"/>
      <c r="G61" s="49"/>
      <c r="H61" s="60" t="s">
        <v>221</v>
      </c>
      <c r="I61" s="49" t="str">
        <f>VLOOKUP(H61,Таблица25[],IF($B$1="RUS",2,3),FALSE)</f>
        <v>USD РЕПО с ЦБ РФ: Аукцион РЕПО</v>
      </c>
      <c r="J61" s="56"/>
      <c r="K61" s="48"/>
      <c r="L61" s="56"/>
      <c r="M61" s="48"/>
      <c r="N61" s="56"/>
      <c r="O61" s="48"/>
    </row>
    <row r="62" spans="1:15" ht="15" customHeight="1" x14ac:dyDescent="0.25">
      <c r="A62" s="317"/>
      <c r="B62" s="56" t="s">
        <v>159</v>
      </c>
      <c r="C62" s="48" t="str">
        <f>VLOOKUP(B62,Таблица25[],IF($B$1="RUS",2,3),FALSE)</f>
        <v>РЕПО с ЦБ РФ: фикс.ставка</v>
      </c>
      <c r="D62" s="50"/>
      <c r="E62" s="49"/>
      <c r="F62" s="50"/>
      <c r="G62" s="49"/>
      <c r="H62" s="56" t="s">
        <v>159</v>
      </c>
      <c r="I62" s="49" t="str">
        <f>VLOOKUP(H62,Таблица25[],IF($B$1="RUS",2,3),FALSE)</f>
        <v>РЕПО с ЦБ РФ: фикс.ставка</v>
      </c>
      <c r="J62" s="56"/>
      <c r="K62" s="48"/>
      <c r="L62" s="56"/>
      <c r="M62" s="48"/>
      <c r="N62" s="56"/>
      <c r="O62" s="48"/>
    </row>
    <row r="63" spans="1:15" x14ac:dyDescent="0.25">
      <c r="A63" s="317"/>
      <c r="B63" s="56" t="s">
        <v>591</v>
      </c>
      <c r="C63" s="48" t="str">
        <f>VLOOKUP(B63,Таблица25[],IF($B$1="RUS",2,3),FALSE)</f>
        <v>РЕПО с ЦБ РФ: Аукцион плав. ставки</v>
      </c>
      <c r="D63" s="50"/>
      <c r="E63" s="49"/>
      <c r="F63" s="50"/>
      <c r="G63" s="49"/>
      <c r="H63" s="56" t="s">
        <v>591</v>
      </c>
      <c r="I63" s="49" t="str">
        <f>VLOOKUP(H63,Таблица25[],IF($B$1="RUS",2,3),FALSE)</f>
        <v>РЕПО с ЦБ РФ: Аукцион плав. ставки</v>
      </c>
      <c r="J63" s="50"/>
      <c r="K63" s="48"/>
      <c r="L63" s="50"/>
      <c r="M63" s="48"/>
      <c r="N63" s="47"/>
      <c r="O63" s="48"/>
    </row>
    <row r="64" spans="1:15" ht="15" customHeight="1" x14ac:dyDescent="0.25">
      <c r="A64" s="317"/>
      <c r="B64" s="56" t="s">
        <v>833</v>
      </c>
      <c r="C64" s="48" t="str">
        <f>VLOOKUP(B64,Таблица25[],IF($B$1="RUS",2,3),FALSE)</f>
        <v>РЕПО с ЦБ РФ: плав.ставка ДМ</v>
      </c>
      <c r="D64" s="50"/>
      <c r="E64" s="49"/>
      <c r="F64" s="50"/>
      <c r="G64" s="49"/>
      <c r="H64" s="56" t="s">
        <v>833</v>
      </c>
      <c r="I64" s="49" t="str">
        <f>VLOOKUP(H64,Таблица25[],IF($B$1="RUS",2,3),FALSE)</f>
        <v>РЕПО с ЦБ РФ: плав.ставка ДМ</v>
      </c>
      <c r="J64" s="50"/>
      <c r="K64" s="48"/>
      <c r="L64" s="50"/>
      <c r="M64" s="48"/>
      <c r="N64" s="47"/>
      <c r="O64" s="48"/>
    </row>
    <row r="65" spans="1:15" s="77" customFormat="1" ht="15" customHeight="1" x14ac:dyDescent="0.25">
      <c r="A65" s="317"/>
      <c r="B65" s="56"/>
      <c r="C65" s="48"/>
      <c r="D65" s="50"/>
      <c r="E65" s="49"/>
      <c r="F65" s="50"/>
      <c r="G65" s="49"/>
      <c r="H65" s="56"/>
      <c r="I65" s="49"/>
      <c r="J65" s="50"/>
      <c r="K65" s="48"/>
      <c r="L65" s="50"/>
      <c r="M65" s="48"/>
      <c r="N65" s="47"/>
      <c r="O65" s="48"/>
    </row>
    <row r="66" spans="1:15" s="77" customFormat="1" ht="15" customHeight="1" x14ac:dyDescent="0.25">
      <c r="A66" s="317"/>
      <c r="B66" s="56" t="s">
        <v>727</v>
      </c>
      <c r="C66" s="48" t="str">
        <f>VLOOKUP(B66,Таблица25[],IF($B$1="RUS",2,3),FALSE)</f>
        <v>OTC Размещение: Адресный</v>
      </c>
      <c r="D66" s="50"/>
      <c r="E66" s="49"/>
      <c r="F66" s="50"/>
      <c r="G66" s="49"/>
      <c r="H66" s="56"/>
      <c r="I66" s="49"/>
      <c r="J66" s="50"/>
      <c r="K66" s="48"/>
      <c r="L66" s="50"/>
      <c r="M66" s="48"/>
      <c r="N66" s="47"/>
      <c r="O66" s="48"/>
    </row>
    <row r="67" spans="1:15" s="77" customFormat="1" ht="15" customHeight="1" x14ac:dyDescent="0.25">
      <c r="A67" s="317"/>
      <c r="B67" s="56" t="s">
        <v>728</v>
      </c>
      <c r="C67" s="48" t="str">
        <f>VLOOKUP(B67,Таблица25[],IF($B$1="RUS",2,3),FALSE)</f>
        <v>OTC Выкуп: Адресный</v>
      </c>
      <c r="D67" s="50"/>
      <c r="E67" s="49"/>
      <c r="F67" s="50"/>
      <c r="G67" s="49"/>
      <c r="H67" s="56"/>
      <c r="I67" s="49"/>
      <c r="J67" s="50"/>
      <c r="K67" s="48"/>
      <c r="L67" s="50"/>
      <c r="M67" s="48"/>
      <c r="N67" s="47"/>
      <c r="O67" s="48"/>
    </row>
    <row r="68" spans="1:15" ht="15" customHeight="1" x14ac:dyDescent="0.25">
      <c r="A68" s="317"/>
      <c r="B68" s="56"/>
      <c r="C68" s="48"/>
      <c r="D68" s="50"/>
      <c r="E68" s="49"/>
      <c r="F68" s="50"/>
      <c r="G68" s="49"/>
      <c r="H68" s="56" t="s">
        <v>154</v>
      </c>
      <c r="I68" s="49" t="str">
        <f>VLOOKUP(H68,Таблица25[],IF($B$1="RUS",2,3),FALSE)</f>
        <v>РЕПО-M: Облигации</v>
      </c>
      <c r="J68" s="50"/>
      <c r="K68" s="48"/>
      <c r="L68" s="50"/>
      <c r="M68" s="48"/>
      <c r="N68" s="47"/>
      <c r="O68" s="48"/>
    </row>
    <row r="69" spans="1:15" ht="15" customHeight="1" x14ac:dyDescent="0.25">
      <c r="A69" s="317"/>
      <c r="B69" s="50"/>
      <c r="C69" s="48"/>
      <c r="D69" s="50"/>
      <c r="E69" s="49"/>
      <c r="F69" s="50"/>
      <c r="G69" s="49"/>
      <c r="H69" s="56" t="s">
        <v>156</v>
      </c>
      <c r="I69" s="49" t="str">
        <f>VLOOKUP(H69,Таблица25[],IF($B$1="RUS",2,3),FALSE)</f>
        <v>РЕПО-M в ин. валюте (EUR)</v>
      </c>
      <c r="J69" s="56"/>
      <c r="K69" s="48"/>
      <c r="L69" s="56"/>
      <c r="M69" s="48"/>
      <c r="N69" s="81"/>
      <c r="O69" s="48"/>
    </row>
    <row r="70" spans="1:15" ht="15.75" customHeight="1" x14ac:dyDescent="0.25">
      <c r="A70" s="317"/>
      <c r="B70" s="50"/>
      <c r="C70" s="48"/>
      <c r="D70" s="50"/>
      <c r="E70" s="49"/>
      <c r="F70" s="50"/>
      <c r="G70" s="49"/>
      <c r="H70" s="60" t="s">
        <v>264</v>
      </c>
      <c r="I70" s="49" t="str">
        <f>VLOOKUP(H70,Таблица25[],IF($B$1="RUS",2,3),FALSE)</f>
        <v>РЕПО c облигациями(расч.в GBP)</v>
      </c>
      <c r="J70" s="56"/>
      <c r="K70" s="48"/>
      <c r="L70" s="56"/>
      <c r="M70" s="48"/>
      <c r="N70" s="81"/>
      <c r="O70" s="48"/>
    </row>
    <row r="71" spans="1:15" ht="15.75" customHeight="1" thickBot="1" x14ac:dyDescent="0.3">
      <c r="A71" s="318"/>
      <c r="B71" s="57" t="s">
        <v>155</v>
      </c>
      <c r="C71" s="52" t="str">
        <f>VLOOKUP(B71,Таблица25[],IF($B$1="RUS",2,3),FALSE)</f>
        <v>РЕПО-M в ин. валюте (USD)</v>
      </c>
      <c r="D71" s="54"/>
      <c r="E71" s="53"/>
      <c r="F71" s="54"/>
      <c r="G71" s="53"/>
      <c r="H71" s="57" t="s">
        <v>155</v>
      </c>
      <c r="I71" s="53" t="str">
        <f>VLOOKUP(H71,Таблица25[],IF($B$1="RUS",2,3),FALSE)</f>
        <v>РЕПО-M в ин. валюте (USD)</v>
      </c>
      <c r="J71" s="57"/>
      <c r="K71" s="52"/>
      <c r="L71" s="57"/>
      <c r="M71" s="52"/>
      <c r="N71" s="157"/>
      <c r="O71" s="52"/>
    </row>
    <row r="72" spans="1:15" ht="15" customHeight="1" x14ac:dyDescent="0.25">
      <c r="A72" s="308" t="str">
        <f>"REPT"&amp;" "&amp;VLOOKUP("REPT",Таблица16[],IF($B$1="RUS",2,3),FALSE)</f>
        <v>REPT РЕПО с ЦК</v>
      </c>
      <c r="B72" s="58" t="s">
        <v>129</v>
      </c>
      <c r="C72" s="43" t="str">
        <f>VLOOKUP(B72,Таблица25[],IF($B$1="RUS",2,3),FALSE)</f>
        <v>РЕПО с ЦК 1 день</v>
      </c>
      <c r="D72" s="44"/>
      <c r="E72" s="45"/>
      <c r="F72" s="44"/>
      <c r="G72" s="55"/>
      <c r="H72" s="58" t="s">
        <v>129</v>
      </c>
      <c r="I72" s="55" t="str">
        <f>VLOOKUP(H72,Таблица25[],IF($B$1="RUS",2,3),FALSE)</f>
        <v>РЕПО с ЦК 1 день</v>
      </c>
      <c r="J72" s="58"/>
      <c r="K72" s="46"/>
      <c r="L72" s="58"/>
      <c r="M72" s="46"/>
      <c r="N72" s="156"/>
      <c r="O72" s="46"/>
    </row>
    <row r="73" spans="1:15" ht="15" customHeight="1" x14ac:dyDescent="0.25">
      <c r="A73" s="309"/>
      <c r="B73" s="56" t="s">
        <v>237</v>
      </c>
      <c r="C73" s="48" t="str">
        <f>VLOOKUP(B73,Таблица25[],IF($B$1="RUS",2,3),FALSE)</f>
        <v>РЕПО с ЦК 1 день (расч. в USD)</v>
      </c>
      <c r="D73" s="61"/>
      <c r="E73" s="49"/>
      <c r="F73" s="61"/>
      <c r="G73" s="49"/>
      <c r="H73" s="56" t="s">
        <v>237</v>
      </c>
      <c r="I73" s="49" t="str">
        <f>VLOOKUP(H73,Таблица25[],IF($B$1="RUS",2,3),FALSE)</f>
        <v>РЕПО с ЦК 1 день (расч. в USD)</v>
      </c>
      <c r="J73" s="56"/>
      <c r="K73" s="48"/>
      <c r="L73" s="56"/>
      <c r="M73" s="48"/>
      <c r="N73" s="81"/>
      <c r="O73" s="48"/>
    </row>
    <row r="74" spans="1:15" ht="15" customHeight="1" x14ac:dyDescent="0.25">
      <c r="A74" s="309"/>
      <c r="B74" s="56" t="s">
        <v>238</v>
      </c>
      <c r="C74" s="48" t="str">
        <f>VLOOKUP(B74,Таблица25[],IF($B$1="RUS",2,3),FALSE)</f>
        <v>РЕПО с ЦК 1 день (расч. в EUR)</v>
      </c>
      <c r="D74" s="50"/>
      <c r="E74" s="49"/>
      <c r="F74" s="50"/>
      <c r="G74" s="49"/>
      <c r="H74" s="56" t="s">
        <v>238</v>
      </c>
      <c r="I74" s="49" t="str">
        <f>VLOOKUP(H74,Таблица25[],IF($B$1="RUS",2,3),FALSE)</f>
        <v>РЕПО с ЦК 1 день (расч. в EUR)</v>
      </c>
      <c r="J74" s="56"/>
      <c r="K74" s="48"/>
      <c r="L74" s="56"/>
      <c r="M74" s="48"/>
      <c r="N74" s="81"/>
      <c r="O74" s="48"/>
    </row>
    <row r="75" spans="1:15" ht="15" customHeight="1" x14ac:dyDescent="0.25">
      <c r="A75" s="309"/>
      <c r="B75" s="179" t="s">
        <v>656</v>
      </c>
      <c r="C75" s="48" t="str">
        <f>VLOOKUP(B75,Таблица25[],IF($B$1="RUS",2,3),FALSE)</f>
        <v>РЕПО с ЦК 1 день (расч. в CNY)</v>
      </c>
      <c r="D75" s="179"/>
      <c r="E75" s="48"/>
      <c r="F75" s="179"/>
      <c r="G75" s="48"/>
      <c r="H75" s="180" t="s">
        <v>656</v>
      </c>
      <c r="I75" s="49" t="str">
        <f>VLOOKUP(H75,Таблица25[],IF($B$1="RUS",2,3),FALSE)</f>
        <v>РЕПО с ЦК 1 день (расч. в CNY)</v>
      </c>
      <c r="J75" s="179"/>
      <c r="K75" s="48"/>
      <c r="L75" s="179"/>
      <c r="M75" s="48"/>
      <c r="N75" s="81"/>
      <c r="O75" s="48"/>
    </row>
    <row r="76" spans="1:15" ht="15" customHeight="1" x14ac:dyDescent="0.25">
      <c r="A76" s="309"/>
      <c r="B76" s="56" t="s">
        <v>239</v>
      </c>
      <c r="C76" s="48" t="str">
        <f>VLOOKUP(B76,Таблица25[],IF($B$1="RUS",2,3),FALSE)</f>
        <v>РЕПО с ЦК 7 дн.</v>
      </c>
      <c r="D76" s="50"/>
      <c r="E76" s="49"/>
      <c r="F76" s="50"/>
      <c r="G76" s="49"/>
      <c r="H76" s="56" t="s">
        <v>239</v>
      </c>
      <c r="I76" s="49" t="str">
        <f>VLOOKUP(H76,Таблица25[],IF($B$1="RUS",2,3),FALSE)</f>
        <v>РЕПО с ЦК 7 дн.</v>
      </c>
      <c r="J76" s="56"/>
      <c r="K76" s="48"/>
      <c r="L76" s="56"/>
      <c r="M76" s="48"/>
      <c r="N76" s="81"/>
      <c r="O76" s="48"/>
    </row>
    <row r="77" spans="1:15" s="77" customFormat="1" ht="15" customHeight="1" x14ac:dyDescent="0.25">
      <c r="A77" s="309"/>
      <c r="B77" s="56" t="s">
        <v>251</v>
      </c>
      <c r="C77" s="48" t="str">
        <f>VLOOKUP(B77,Таблица25[],IF($B$1="RUS",2,3),FALSE)</f>
        <v>РЕПО с ЦК 7 дн. (расч. в USD)</v>
      </c>
      <c r="D77" s="50"/>
      <c r="E77" s="49"/>
      <c r="F77" s="50"/>
      <c r="G77" s="49"/>
      <c r="H77" s="56" t="s">
        <v>251</v>
      </c>
      <c r="I77" s="49" t="str">
        <f>VLOOKUP(H77,Таблица25[],IF($B$1="RUS",2,3),FALSE)</f>
        <v>РЕПО с ЦК 7 дн. (расч. в USD)</v>
      </c>
      <c r="J77" s="56"/>
      <c r="K77" s="48"/>
      <c r="L77" s="56"/>
      <c r="M77" s="48"/>
      <c r="N77" s="87"/>
      <c r="O77" s="48"/>
    </row>
    <row r="78" spans="1:15" s="77" customFormat="1" ht="15" customHeight="1" x14ac:dyDescent="0.25">
      <c r="A78" s="309"/>
      <c r="B78" s="56" t="s">
        <v>252</v>
      </c>
      <c r="C78" s="48" t="str">
        <f>VLOOKUP(B78,Таблица25[],IF($B$1="RUS",2,3),FALSE)</f>
        <v>РЕПО с ЦК 7 дн. (расч. в EUR)</v>
      </c>
      <c r="D78" s="50"/>
      <c r="E78" s="49"/>
      <c r="F78" s="50"/>
      <c r="G78" s="49"/>
      <c r="H78" s="56" t="s">
        <v>252</v>
      </c>
      <c r="I78" s="49" t="str">
        <f>VLOOKUP(H78,Таблица25[],IF($B$1="RUS",2,3),FALSE)</f>
        <v>РЕПО с ЦК 7 дн. (расч. в EUR)</v>
      </c>
      <c r="J78" s="56"/>
      <c r="K78" s="48"/>
      <c r="L78" s="56"/>
      <c r="M78" s="48"/>
      <c r="N78" s="87"/>
      <c r="O78" s="49"/>
    </row>
    <row r="79" spans="1:15" s="77" customFormat="1" ht="15" customHeight="1" thickBot="1" x14ac:dyDescent="0.3">
      <c r="A79" s="309"/>
      <c r="B79" s="179" t="s">
        <v>948</v>
      </c>
      <c r="C79" s="48" t="str">
        <f>VLOOKUP(B79,Таблица25[],IF($B$1="RUS",2,3),FALSE)</f>
        <v>РЕПО с ЦК 7 дн. (расч. в CNY)</v>
      </c>
      <c r="D79" s="179"/>
      <c r="E79" s="48"/>
      <c r="F79" s="179"/>
      <c r="G79" s="48"/>
      <c r="H79" s="180" t="s">
        <v>948</v>
      </c>
      <c r="I79" s="49" t="str">
        <f>VLOOKUP(H79,Таблица25[],IF($B$1="RUS",2,3),FALSE)</f>
        <v>РЕПО с ЦК 7 дн. (расч. в CNY)</v>
      </c>
      <c r="J79" s="179"/>
      <c r="K79" s="48"/>
      <c r="L79" s="179"/>
      <c r="M79" s="48"/>
      <c r="N79" s="54"/>
      <c r="O79" s="52"/>
    </row>
    <row r="80" spans="1:15" s="77" customFormat="1" ht="15" customHeight="1" x14ac:dyDescent="0.25">
      <c r="A80" s="309"/>
      <c r="B80" s="56" t="s">
        <v>514</v>
      </c>
      <c r="C80" s="48" t="str">
        <f>VLOOKUP(B80,Таблица25[],IF($B$1="RUS",2,3),FALSE)</f>
        <v>РЕПО с ЦК 1 мес.</v>
      </c>
      <c r="D80" s="50"/>
      <c r="E80" s="49"/>
      <c r="F80" s="50"/>
      <c r="G80" s="49"/>
      <c r="H80" s="56" t="s">
        <v>514</v>
      </c>
      <c r="I80" s="49" t="str">
        <f>VLOOKUP(H80,Таблица25[],IF($B$1="RUS",2,3),FALSE)</f>
        <v>РЕПО с ЦК 1 мес.</v>
      </c>
      <c r="J80" s="56"/>
      <c r="K80" s="48"/>
      <c r="L80" s="56"/>
      <c r="M80" s="48"/>
      <c r="N80" s="42"/>
      <c r="O80" s="46"/>
    </row>
    <row r="81" spans="1:15" s="77" customFormat="1" ht="15" customHeight="1" x14ac:dyDescent="0.25">
      <c r="A81" s="309"/>
      <c r="B81" s="56" t="s">
        <v>515</v>
      </c>
      <c r="C81" s="48" t="str">
        <f>VLOOKUP(B81,Таблица25[],IF($B$1="RUS",2,3),FALSE)</f>
        <v>РЕПО с ЦК 1 мес. (расч. в USD)</v>
      </c>
      <c r="D81" s="50"/>
      <c r="E81" s="49"/>
      <c r="F81" s="50"/>
      <c r="G81" s="49"/>
      <c r="H81" s="56" t="s">
        <v>515</v>
      </c>
      <c r="I81" s="49" t="str">
        <f>VLOOKUP(H81,Таблица25[],IF($B$1="RUS",2,3),FALSE)</f>
        <v>РЕПО с ЦК 1 мес. (расч. в USD)</v>
      </c>
      <c r="J81" s="56"/>
      <c r="K81" s="48"/>
      <c r="L81" s="56"/>
      <c r="M81" s="48"/>
      <c r="N81" s="47"/>
      <c r="O81" s="48"/>
    </row>
    <row r="82" spans="1:15" s="77" customFormat="1" ht="15" customHeight="1" x14ac:dyDescent="0.25">
      <c r="A82" s="309"/>
      <c r="B82" s="56" t="s">
        <v>516</v>
      </c>
      <c r="C82" s="48" t="str">
        <f>VLOOKUP(B82,Таблица25[],IF($B$1="RUS",2,3),FALSE)</f>
        <v>РЕПО с ЦК 1 мес. (расч. в EUR)</v>
      </c>
      <c r="D82" s="50"/>
      <c r="E82" s="49"/>
      <c r="F82" s="50"/>
      <c r="G82" s="49"/>
      <c r="H82" s="56" t="s">
        <v>516</v>
      </c>
      <c r="I82" s="49" t="str">
        <f>VLOOKUP(H82,Таблица25[],IF($B$1="RUS",2,3),FALSE)</f>
        <v>РЕПО с ЦК 1 мес. (расч. в EUR)</v>
      </c>
      <c r="J82" s="56"/>
      <c r="K82" s="48"/>
      <c r="L82" s="56"/>
      <c r="M82" s="48"/>
      <c r="N82" s="47"/>
      <c r="O82" s="48"/>
    </row>
    <row r="83" spans="1:15" ht="15" customHeight="1" x14ac:dyDescent="0.25">
      <c r="A83" s="309"/>
      <c r="B83" s="179" t="s">
        <v>933</v>
      </c>
      <c r="C83" s="48" t="str">
        <f>VLOOKUP(B83,Таблица25[],IF($B$1="RUS",2,3),FALSE)</f>
        <v>РЕПО с ЦК 1 мес. (расч. в CNY)</v>
      </c>
      <c r="D83" s="179"/>
      <c r="E83" s="48"/>
      <c r="F83" s="179"/>
      <c r="G83" s="48"/>
      <c r="H83" s="179" t="s">
        <v>933</v>
      </c>
      <c r="I83" s="49" t="str">
        <f>VLOOKUP(H83,Таблица25[],IF($B$1="RUS",2,3),FALSE)</f>
        <v>РЕПО с ЦК 1 мес. (расч. в CNY)</v>
      </c>
      <c r="J83" s="179"/>
      <c r="K83" s="48"/>
      <c r="L83" s="179"/>
      <c r="M83" s="48"/>
      <c r="N83" s="50"/>
      <c r="O83" s="48"/>
    </row>
    <row r="84" spans="1:15" ht="15" customHeight="1" x14ac:dyDescent="0.25">
      <c r="A84" s="309"/>
      <c r="B84" s="56" t="s">
        <v>517</v>
      </c>
      <c r="C84" s="48" t="str">
        <f>VLOOKUP(B84,Таблица25[],IF($B$1="RUS",2,3),FALSE)</f>
        <v>РЕПО с ЦК 3 мес.</v>
      </c>
      <c r="D84" s="50"/>
      <c r="E84" s="49"/>
      <c r="F84" s="50"/>
      <c r="G84" s="49"/>
      <c r="H84" s="56" t="s">
        <v>517</v>
      </c>
      <c r="I84" s="49" t="str">
        <f>VLOOKUP(H84,Таблица25[],IF($B$1="RUS",2,3),FALSE)</f>
        <v>РЕПО с ЦК 3 мес.</v>
      </c>
      <c r="J84" s="56"/>
      <c r="K84" s="48"/>
      <c r="L84" s="56"/>
      <c r="M84" s="48"/>
      <c r="N84" s="56"/>
      <c r="O84" s="48"/>
    </row>
    <row r="85" spans="1:15" ht="15" customHeight="1" x14ac:dyDescent="0.25">
      <c r="A85" s="309"/>
      <c r="B85" s="56" t="s">
        <v>518</v>
      </c>
      <c r="C85" s="48" t="str">
        <f>VLOOKUP(B85,Таблица25[],IF($B$1="RUS",2,3),FALSE)</f>
        <v>РЕПО с ЦК 3 мес. (расч. в USD)</v>
      </c>
      <c r="D85" s="50"/>
      <c r="E85" s="49"/>
      <c r="F85" s="50"/>
      <c r="G85" s="49"/>
      <c r="H85" s="56" t="s">
        <v>518</v>
      </c>
      <c r="I85" s="49" t="str">
        <f>VLOOKUP(H85,Таблица25[],IF($B$1="RUS",2,3),FALSE)</f>
        <v>РЕПО с ЦК 3 мес. (расч. в USD)</v>
      </c>
      <c r="J85" s="56"/>
      <c r="K85" s="48"/>
      <c r="L85" s="56"/>
      <c r="M85" s="48"/>
      <c r="N85" s="79"/>
      <c r="O85" s="80"/>
    </row>
    <row r="86" spans="1:15" s="77" customFormat="1" ht="15" customHeight="1" thickBot="1" x14ac:dyDescent="0.3">
      <c r="A86" s="309"/>
      <c r="B86" s="56" t="s">
        <v>519</v>
      </c>
      <c r="C86" s="48" t="str">
        <f>VLOOKUP(B86,Таблица25[],IF($B$1="RUS",2,3),FALSE)</f>
        <v>РЕПО с ЦК 3 мес. (расч. в EUR)</v>
      </c>
      <c r="D86" s="50"/>
      <c r="E86" s="49"/>
      <c r="F86" s="50"/>
      <c r="G86" s="49"/>
      <c r="H86" s="56" t="s">
        <v>519</v>
      </c>
      <c r="I86" s="49" t="str">
        <f>VLOOKUP(H86,Таблица25[],IF($B$1="RUS",2,3),FALSE)</f>
        <v>РЕПО с ЦК 3 мес. (расч. в EUR)</v>
      </c>
      <c r="J86" s="56"/>
      <c r="K86" s="48"/>
      <c r="L86" s="56"/>
      <c r="M86" s="48"/>
      <c r="N86" s="51"/>
      <c r="O86" s="52"/>
    </row>
    <row r="87" spans="1:15" s="77" customFormat="1" ht="15" customHeight="1" x14ac:dyDescent="0.25">
      <c r="A87" s="309"/>
      <c r="B87" s="179" t="s">
        <v>930</v>
      </c>
      <c r="C87" s="48" t="str">
        <f>VLOOKUP(B87,Таблица25[],IF($B$1="RUS",2,3),FALSE)</f>
        <v>РЕПО с ЦК 3 мес. (расч. в CNY)</v>
      </c>
      <c r="D87" s="179"/>
      <c r="E87" s="48"/>
      <c r="F87" s="179"/>
      <c r="G87" s="48"/>
      <c r="H87" s="179" t="s">
        <v>930</v>
      </c>
      <c r="I87" s="49" t="str">
        <f>VLOOKUP(H87,Таблица25[],IF($B$1="RUS",2,3),FALSE)</f>
        <v>РЕПО с ЦК 3 мес. (расч. в CNY)</v>
      </c>
      <c r="J87" s="179"/>
      <c r="K87" s="48"/>
      <c r="L87" s="179"/>
      <c r="M87" s="48"/>
      <c r="N87" s="58"/>
      <c r="O87" s="46"/>
    </row>
    <row r="88" spans="1:15" ht="15.75" customHeight="1" x14ac:dyDescent="0.25">
      <c r="A88" s="309"/>
      <c r="B88" s="56" t="s">
        <v>131</v>
      </c>
      <c r="C88" s="48" t="str">
        <f>VLOOKUP(B88,Таблица25[],IF($B$1="RUS",2,3),FALSE)</f>
        <v>РЕПО с ЦК адресное</v>
      </c>
      <c r="D88" s="50"/>
      <c r="E88" s="49"/>
      <c r="F88" s="50"/>
      <c r="G88" s="49"/>
      <c r="H88" s="56" t="s">
        <v>131</v>
      </c>
      <c r="I88" s="49" t="str">
        <f>VLOOKUP(H88,Таблица25[],IF($B$1="RUS",2,3),FALSE)</f>
        <v>РЕПО с ЦК адресное</v>
      </c>
      <c r="J88" s="56"/>
      <c r="K88" s="48"/>
      <c r="L88" s="56"/>
      <c r="M88" s="48"/>
      <c r="N88" s="56"/>
      <c r="O88" s="48"/>
    </row>
    <row r="89" spans="1:15" ht="15" customHeight="1" x14ac:dyDescent="0.25">
      <c r="A89" s="309"/>
      <c r="B89" s="56" t="s">
        <v>240</v>
      </c>
      <c r="C89" s="48" t="str">
        <f>VLOOKUP(B89,Таблица25[],IF($B$1="RUS",2,3),FALSE)</f>
        <v>РЕПО с ЦК адр. (расч. в USD)</v>
      </c>
      <c r="D89" s="50"/>
      <c r="E89" s="49"/>
      <c r="F89" s="50"/>
      <c r="G89" s="49"/>
      <c r="H89" s="56" t="s">
        <v>240</v>
      </c>
      <c r="I89" s="49" t="str">
        <f>VLOOKUP(H89,Таблица25[],IF($B$1="RUS",2,3),FALSE)</f>
        <v>РЕПО с ЦК адр. (расч. в USD)</v>
      </c>
      <c r="J89" s="56"/>
      <c r="K89" s="48"/>
      <c r="L89" s="56"/>
      <c r="M89" s="48"/>
      <c r="N89" s="56"/>
      <c r="O89" s="48"/>
    </row>
    <row r="90" spans="1:15" ht="15" customHeight="1" x14ac:dyDescent="0.25">
      <c r="A90" s="309"/>
      <c r="B90" s="56" t="s">
        <v>241</v>
      </c>
      <c r="C90" s="48" t="str">
        <f>VLOOKUP(B90,Таблица25[],IF($B$1="RUS",2,3),FALSE)</f>
        <v>РЕПО с ЦК адр.(расч. в EUR)</v>
      </c>
      <c r="D90" s="50"/>
      <c r="E90" s="49"/>
      <c r="F90" s="50"/>
      <c r="G90" s="49"/>
      <c r="H90" s="56" t="s">
        <v>241</v>
      </c>
      <c r="I90" s="49" t="str">
        <f>VLOOKUP(H90,Таблица25[],IF($B$1="RUS",2,3),FALSE)</f>
        <v>РЕПО с ЦК адр.(расч. в EUR)</v>
      </c>
      <c r="J90" s="56"/>
      <c r="K90" s="48"/>
      <c r="L90" s="56"/>
      <c r="M90" s="48"/>
      <c r="N90" s="79"/>
      <c r="O90" s="80"/>
    </row>
    <row r="91" spans="1:15" ht="15" customHeight="1" x14ac:dyDescent="0.25">
      <c r="A91" s="309"/>
      <c r="B91" s="56" t="s">
        <v>520</v>
      </c>
      <c r="C91" s="48" t="str">
        <f>VLOOKUP(B91,Таблица25[],IF($B$1="RUS",2,3),FALSE)</f>
        <v>РЕПО с ЦК адр. (расч. в CNY)</v>
      </c>
      <c r="D91" s="50"/>
      <c r="E91" s="49"/>
      <c r="F91" s="50"/>
      <c r="G91" s="49"/>
      <c r="H91" s="56" t="s">
        <v>520</v>
      </c>
      <c r="I91" s="49" t="str">
        <f>VLOOKUP(H91,Таблица25[],IF($B$1="RUS",2,3),FALSE)</f>
        <v>РЕПО с ЦК адр. (расч. в CNY)</v>
      </c>
      <c r="J91" s="56"/>
      <c r="K91" s="48"/>
      <c r="L91" s="56"/>
      <c r="M91" s="48"/>
      <c r="N91" s="79"/>
      <c r="O91" s="80"/>
    </row>
    <row r="92" spans="1:15" s="77" customFormat="1" ht="15" customHeight="1" x14ac:dyDescent="0.25">
      <c r="A92" s="309"/>
      <c r="B92" s="179" t="s">
        <v>897</v>
      </c>
      <c r="C92" s="48" t="str">
        <f>VLOOKUP(B92,Таблица25[],IF($B$1="RUS",2,3),FALSE)</f>
        <v>Аукцион обр.РЕПО с ЦК 1 день</v>
      </c>
      <c r="D92" s="179"/>
      <c r="E92" s="48"/>
      <c r="F92" s="179"/>
      <c r="G92" s="48"/>
      <c r="H92" s="179" t="s">
        <v>897</v>
      </c>
      <c r="I92" s="49" t="str">
        <f>VLOOKUP(H92,Таблица25[],IF($B$1="RUS",2,3),FALSE)</f>
        <v>Аукцион обр.РЕПО с ЦК 1 день</v>
      </c>
      <c r="J92" s="179"/>
      <c r="K92" s="48"/>
      <c r="L92" s="179"/>
      <c r="M92" s="48"/>
      <c r="N92" s="79"/>
      <c r="O92" s="80"/>
    </row>
    <row r="93" spans="1:15" s="77" customFormat="1" ht="15" customHeight="1" x14ac:dyDescent="0.25">
      <c r="A93" s="309"/>
      <c r="B93" s="179" t="s">
        <v>900</v>
      </c>
      <c r="C93" s="48" t="str">
        <f>VLOOKUP(B93,Таблица25[],IF($B$1="RUS",2,3),FALSE)</f>
        <v>Аукцион обр.РЕПО с ЦК 1 месяц</v>
      </c>
      <c r="D93" s="179"/>
      <c r="E93" s="48"/>
      <c r="F93" s="179"/>
      <c r="G93" s="48"/>
      <c r="H93" s="179" t="s">
        <v>900</v>
      </c>
      <c r="I93" s="49" t="str">
        <f>VLOOKUP(H93,Таблица25[],IF($B$1="RUS",2,3),FALSE)</f>
        <v>Аукцион обр.РЕПО с ЦК 1 месяц</v>
      </c>
      <c r="J93" s="179"/>
      <c r="K93" s="48"/>
      <c r="L93" s="179"/>
      <c r="M93" s="48"/>
      <c r="N93" s="79"/>
      <c r="O93" s="80"/>
    </row>
    <row r="94" spans="1:15" s="77" customFormat="1" ht="15" customHeight="1" x14ac:dyDescent="0.25">
      <c r="A94" s="309"/>
      <c r="B94" s="179" t="s">
        <v>903</v>
      </c>
      <c r="C94" s="48" t="str">
        <f>VLOOKUP(B94,Таблица25[],IF($B$1="RUS",2,3),FALSE)</f>
        <v>Аукцион обр.РЕПО с ЦК 1 неделя</v>
      </c>
      <c r="D94" s="179"/>
      <c r="E94" s="48"/>
      <c r="F94" s="179"/>
      <c r="G94" s="48"/>
      <c r="H94" s="179" t="s">
        <v>903</v>
      </c>
      <c r="I94" s="49" t="str">
        <f>VLOOKUP(H94,Таблица25[],IF($B$1="RUS",2,3),FALSE)</f>
        <v>Аукцион обр.РЕПО с ЦК 1 неделя</v>
      </c>
      <c r="J94" s="179"/>
      <c r="K94" s="48"/>
      <c r="L94" s="179"/>
      <c r="M94" s="48"/>
      <c r="N94" s="79"/>
      <c r="O94" s="80"/>
    </row>
    <row r="95" spans="1:15" s="77" customFormat="1" ht="15" customHeight="1" x14ac:dyDescent="0.25">
      <c r="A95" s="309"/>
      <c r="B95" s="179" t="s">
        <v>906</v>
      </c>
      <c r="C95" s="48" t="str">
        <f>VLOOKUP(B95,Таблица25[],IF($B$1="RUS",2,3),FALSE)</f>
        <v>Аукцион обр.РЕПО с ЦК 2 недели</v>
      </c>
      <c r="D95" s="179"/>
      <c r="E95" s="48"/>
      <c r="F95" s="179"/>
      <c r="G95" s="48"/>
      <c r="H95" s="179" t="s">
        <v>906</v>
      </c>
      <c r="I95" s="49" t="str">
        <f>VLOOKUP(H95,Таблица25[],IF($B$1="RUS",2,3),FALSE)</f>
        <v>Аукцион обр.РЕПО с ЦК 2 недели</v>
      </c>
      <c r="J95" s="179"/>
      <c r="K95" s="48"/>
      <c r="L95" s="179"/>
      <c r="M95" s="48"/>
      <c r="N95" s="79"/>
      <c r="O95" s="80"/>
    </row>
    <row r="96" spans="1:15" s="77" customFormat="1" ht="15" customHeight="1" x14ac:dyDescent="0.25">
      <c r="A96" s="309"/>
      <c r="B96" s="179" t="s">
        <v>909</v>
      </c>
      <c r="C96" s="48" t="str">
        <f>VLOOKUP(B96,Таблица25[],IF($B$1="RUS",2,3),FALSE)</f>
        <v>Аукцион обр.РЕПО с ЦК 5 недель</v>
      </c>
      <c r="D96" s="179"/>
      <c r="E96" s="48"/>
      <c r="F96" s="179"/>
      <c r="G96" s="48"/>
      <c r="H96" s="179" t="s">
        <v>909</v>
      </c>
      <c r="I96" s="49" t="str">
        <f>VLOOKUP(H96,Таблица25[],IF($B$1="RUS",2,3),FALSE)</f>
        <v>Аукцион обр.РЕПО с ЦК 5 недель</v>
      </c>
      <c r="J96" s="179"/>
      <c r="K96" s="48"/>
      <c r="L96" s="179"/>
      <c r="M96" s="48"/>
      <c r="N96" s="79"/>
      <c r="O96" s="80"/>
    </row>
    <row r="97" spans="1:15" s="77" customFormat="1" ht="15" customHeight="1" x14ac:dyDescent="0.25">
      <c r="A97" s="309"/>
      <c r="B97" s="179" t="s">
        <v>912</v>
      </c>
      <c r="C97" s="48" t="str">
        <f>VLOOKUP(B97,Таблица25[],IF($B$1="RUS",2,3),FALSE)</f>
        <v>Аукцион РЕПО с ЦК 1 день</v>
      </c>
      <c r="D97" s="179"/>
      <c r="E97" s="48"/>
      <c r="F97" s="179"/>
      <c r="G97" s="48"/>
      <c r="H97" s="179" t="s">
        <v>912</v>
      </c>
      <c r="I97" s="49" t="str">
        <f>VLOOKUP(H97,Таблица25[],IF($B$1="RUS",2,3),FALSE)</f>
        <v>Аукцион РЕПО с ЦК 1 день</v>
      </c>
      <c r="J97" s="179"/>
      <c r="K97" s="48"/>
      <c r="L97" s="179"/>
      <c r="M97" s="48"/>
      <c r="N97" s="79"/>
      <c r="O97" s="80"/>
    </row>
    <row r="98" spans="1:15" s="77" customFormat="1" ht="15" customHeight="1" x14ac:dyDescent="0.25">
      <c r="A98" s="309"/>
      <c r="B98" s="179" t="s">
        <v>915</v>
      </c>
      <c r="C98" s="48" t="str">
        <f>VLOOKUP(B98,Таблица25[],IF($B$1="RUS",2,3),FALSE)</f>
        <v>Аукцион РЕПО с ЦК 1 месяц</v>
      </c>
      <c r="D98" s="179"/>
      <c r="E98" s="48"/>
      <c r="F98" s="179"/>
      <c r="G98" s="48"/>
      <c r="H98" s="179" t="s">
        <v>915</v>
      </c>
      <c r="I98" s="49" t="str">
        <f>VLOOKUP(H98,Таблица25[],IF($B$1="RUS",2,3),FALSE)</f>
        <v>Аукцион РЕПО с ЦК 1 месяц</v>
      </c>
      <c r="J98" s="179"/>
      <c r="K98" s="48"/>
      <c r="L98" s="179"/>
      <c r="M98" s="48"/>
      <c r="N98" s="79"/>
      <c r="O98" s="80"/>
    </row>
    <row r="99" spans="1:15" s="77" customFormat="1" ht="15" customHeight="1" x14ac:dyDescent="0.25">
      <c r="A99" s="309"/>
      <c r="B99" s="179" t="s">
        <v>918</v>
      </c>
      <c r="C99" s="48" t="str">
        <f>VLOOKUP(B99,Таблица25[],IF($B$1="RUS",2,3),FALSE)</f>
        <v>Аукцион РЕПО с ЦК 1 неделя</v>
      </c>
      <c r="D99" s="179"/>
      <c r="E99" s="48"/>
      <c r="F99" s="179"/>
      <c r="G99" s="48"/>
      <c r="H99" s="179" t="s">
        <v>918</v>
      </c>
      <c r="I99" s="49" t="str">
        <f>VLOOKUP(H99,Таблица25[],IF($B$1="RUS",2,3),FALSE)</f>
        <v>Аукцион РЕПО с ЦК 1 неделя</v>
      </c>
      <c r="J99" s="179"/>
      <c r="K99" s="48"/>
      <c r="L99" s="179"/>
      <c r="M99" s="48"/>
      <c r="N99" s="79"/>
      <c r="O99" s="80"/>
    </row>
    <row r="100" spans="1:15" s="77" customFormat="1" ht="15" customHeight="1" x14ac:dyDescent="0.25">
      <c r="A100" s="309"/>
      <c r="B100" s="179" t="s">
        <v>921</v>
      </c>
      <c r="C100" s="48" t="str">
        <f>VLOOKUP(B100,Таблица25[],IF($B$1="RUS",2,3),FALSE)</f>
        <v>Аукцион РЕПО с ЦК 2 недели</v>
      </c>
      <c r="D100" s="179"/>
      <c r="E100" s="48"/>
      <c r="F100" s="179"/>
      <c r="G100" s="48"/>
      <c r="H100" s="179" t="s">
        <v>921</v>
      </c>
      <c r="I100" s="49" t="str">
        <f>VLOOKUP(H100,Таблица25[],IF($B$1="RUS",2,3),FALSE)</f>
        <v>Аукцион РЕПО с ЦК 2 недели</v>
      </c>
      <c r="J100" s="179"/>
      <c r="K100" s="48"/>
      <c r="L100" s="179"/>
      <c r="M100" s="48"/>
      <c r="N100" s="79"/>
      <c r="O100" s="80"/>
    </row>
    <row r="101" spans="1:15" s="77" customFormat="1" ht="15" customHeight="1" x14ac:dyDescent="0.25">
      <c r="A101" s="309"/>
      <c r="B101" s="179" t="s">
        <v>924</v>
      </c>
      <c r="C101" s="48" t="str">
        <f>VLOOKUP(B101,Таблица25[],IF($B$1="RUS",2,3),FALSE)</f>
        <v>Аукцион РЕПО с ЦК 3 месяца</v>
      </c>
      <c r="D101" s="179"/>
      <c r="E101" s="48"/>
      <c r="F101" s="179"/>
      <c r="G101" s="48"/>
      <c r="H101" s="179" t="s">
        <v>924</v>
      </c>
      <c r="I101" s="49" t="str">
        <f>VLOOKUP(H101,Таблица25[],IF($B$1="RUS",2,3),FALSE)</f>
        <v>Аукцион РЕПО с ЦК 3 месяца</v>
      </c>
      <c r="J101" s="179"/>
      <c r="K101" s="48"/>
      <c r="L101" s="179"/>
      <c r="M101" s="48"/>
      <c r="N101" s="79"/>
      <c r="O101" s="80"/>
    </row>
    <row r="102" spans="1:15" s="77" customFormat="1" ht="15" customHeight="1" x14ac:dyDescent="0.25">
      <c r="A102" s="309"/>
      <c r="B102" s="179" t="s">
        <v>927</v>
      </c>
      <c r="C102" s="48" t="str">
        <f>VLOOKUP(B102,Таблица25[],IF($B$1="RUS",2,3),FALSE)</f>
        <v>Аукцион РЕПО с ЦК 5 недель</v>
      </c>
      <c r="D102" s="179"/>
      <c r="E102" s="48"/>
      <c r="F102" s="179"/>
      <c r="G102" s="48"/>
      <c r="H102" s="179" t="s">
        <v>927</v>
      </c>
      <c r="I102" s="49" t="str">
        <f>VLOOKUP(H102,Таблица25[],IF($B$1="RUS",2,3),FALSE)</f>
        <v>Аукцион РЕПО с ЦК 5 недель</v>
      </c>
      <c r="J102" s="179"/>
      <c r="K102" s="48"/>
      <c r="L102" s="179"/>
      <c r="M102" s="48"/>
      <c r="N102" s="79"/>
      <c r="O102" s="80"/>
    </row>
    <row r="103" spans="1:15" s="77" customFormat="1" ht="15" customHeight="1" x14ac:dyDescent="0.25">
      <c r="A103" s="309"/>
      <c r="B103" s="144" t="s">
        <v>499</v>
      </c>
      <c r="C103" s="48" t="str">
        <f>VLOOKUP(B103,Таблица25[],IF($B$1="RUS",2,3),FALSE)</f>
        <v>РЕПО с ЦК: Урегулирование</v>
      </c>
      <c r="D103" s="81" t="s">
        <v>499</v>
      </c>
      <c r="E103" s="80" t="str">
        <f>VLOOKUP(D103,Таблица25[],IF($B$1="RUS",2,3),FALSE)</f>
        <v>РЕПО с ЦК: Урегулирование</v>
      </c>
      <c r="F103" s="81" t="s">
        <v>499</v>
      </c>
      <c r="G103" s="80" t="str">
        <f>VLOOKUP(F103,Таблица25[],IF($B$1="RUS",2,3),FALSE)</f>
        <v>РЕПО с ЦК: Урегулирование</v>
      </c>
      <c r="H103" s="79" t="s">
        <v>499</v>
      </c>
      <c r="I103" s="49" t="str">
        <f>VLOOKUP(H103,Таблица25[],IF($B$1="RUS",2,3),FALSE)</f>
        <v>РЕПО с ЦК: Урегулирование</v>
      </c>
      <c r="J103" s="144"/>
      <c r="K103" s="80"/>
      <c r="L103" s="79" t="s">
        <v>499</v>
      </c>
      <c r="M103" s="80" t="str">
        <f>VLOOKUP(L103,Таблица25[],IF($B$1="RUS",2,3),FALSE)</f>
        <v>РЕПО с ЦК: Урегулирование</v>
      </c>
      <c r="N103" s="79"/>
      <c r="O103" s="80"/>
    </row>
    <row r="104" spans="1:15" s="77" customFormat="1" ht="33.75" customHeight="1" thickBot="1" x14ac:dyDescent="0.3">
      <c r="A104" s="315"/>
      <c r="B104" s="67" t="s">
        <v>844</v>
      </c>
      <c r="C104" s="52" t="str">
        <f>VLOOKUP(B104,Таблица25[],IF($B$1="RUS",2,3),FALSE)</f>
        <v>Урегулирование РЕПО с ЦК Нерезиденты - безадрес.</v>
      </c>
      <c r="D104" s="67" t="s">
        <v>844</v>
      </c>
      <c r="E104" s="52" t="str">
        <f>VLOOKUP(D104,Таблица25[],IF($B$1="RUS",2,3),FALSE)</f>
        <v>Урегулирование РЕПО с ЦК Нерезиденты - безадрес.</v>
      </c>
      <c r="F104" s="67" t="s">
        <v>844</v>
      </c>
      <c r="G104" s="52" t="str">
        <f>VLOOKUP(F104,Таблица25[],IF($B$1="RUS",2,3),FALSE)</f>
        <v>Урегулирование РЕПО с ЦК Нерезиденты - безадрес.</v>
      </c>
      <c r="H104" s="67" t="s">
        <v>844</v>
      </c>
      <c r="I104" s="53" t="str">
        <f>VLOOKUP(H104,Таблица25[],IF($B$1="RUS",2,3),FALSE)</f>
        <v>Урегулирование РЕПО с ЦК Нерезиденты - безадрес.</v>
      </c>
      <c r="J104" s="67" t="s">
        <v>844</v>
      </c>
      <c r="K104" s="52" t="str">
        <f>VLOOKUP(J104,Таблица25[],IF($B$1="RUS",2,3),FALSE)</f>
        <v>Урегулирование РЕПО с ЦК Нерезиденты - безадрес.</v>
      </c>
      <c r="L104" s="67"/>
      <c r="M104" s="52"/>
      <c r="N104" s="57"/>
      <c r="O104" s="52"/>
    </row>
    <row r="105" spans="1:15" s="77" customFormat="1" x14ac:dyDescent="0.25">
      <c r="A105" s="319" t="str">
        <f>"TECH"&amp;" "&amp;VLOOKUP("TECH",Таблица16[],IF($B$1="RUS",2,3),FALSE)</f>
        <v>TECH Технологические режимы</v>
      </c>
      <c r="B105" s="78" t="s">
        <v>138</v>
      </c>
      <c r="C105" s="46" t="str">
        <f>VLOOKUP(B105,Таблица25[],IF($B$1="RUS",2,3),FALSE)</f>
        <v>Исполнение обяз. Т+: РПС</v>
      </c>
      <c r="D105" s="58" t="s">
        <v>138</v>
      </c>
      <c r="E105" s="55" t="str">
        <f>VLOOKUP(D105,Таблица25[],IF($B$1="RUS",2,3),FALSE)</f>
        <v>Исполнение обяз. Т+: РПС</v>
      </c>
      <c r="F105" s="58" t="s">
        <v>138</v>
      </c>
      <c r="G105" s="55" t="str">
        <f>VLOOKUP(F105,Таблица25[],IF($B$1="RUS",2,3),FALSE)</f>
        <v>Исполнение обяз. Т+: РПС</v>
      </c>
      <c r="H105" s="58" t="s">
        <v>138</v>
      </c>
      <c r="I105" s="55" t="str">
        <f>VLOOKUP(H105,Таблица25[],IF($B$1="RUS",2,3),FALSE)</f>
        <v>Исполнение обяз. Т+: РПС</v>
      </c>
      <c r="J105" s="69" t="s">
        <v>138</v>
      </c>
      <c r="K105" s="68" t="str">
        <f>VLOOKUP(J105,Таблица25[],IF($B$1="RUS",2,3),FALSE)</f>
        <v>Исполнение обяз. Т+: РПС</v>
      </c>
      <c r="L105" s="58" t="s">
        <v>138</v>
      </c>
      <c r="M105" s="46" t="str">
        <f>VLOOKUP(L105,Таблица25[],IF($B$1="RUS",2,3),FALSE)</f>
        <v>Исполнение обяз. Т+: РПС</v>
      </c>
      <c r="N105" s="58"/>
      <c r="O105" s="46"/>
    </row>
    <row r="106" spans="1:15" s="77" customFormat="1" x14ac:dyDescent="0.25">
      <c r="A106" s="320"/>
      <c r="B106" s="63" t="s">
        <v>135</v>
      </c>
      <c r="C106" s="64" t="str">
        <f>VLOOKUP(B106,Таблица25[],IF($B$1="RUS",2,3),FALSE)</f>
        <v>Исполнение обяз. Т+: РЕПО</v>
      </c>
      <c r="D106" s="63" t="s">
        <v>135</v>
      </c>
      <c r="E106" s="64" t="str">
        <f>VLOOKUP(D106,Таблица25[],IF($B$1="RUS",2,3),FALSE)</f>
        <v>Исполнение обяз. Т+: РЕПО</v>
      </c>
      <c r="F106" s="63" t="s">
        <v>135</v>
      </c>
      <c r="G106" s="64" t="str">
        <f>VLOOKUP(F106,Таблица25[],IF($B$1="RUS",2,3),FALSE)</f>
        <v>Исполнение обяз. Т+: РЕПО</v>
      </c>
      <c r="H106" s="63" t="s">
        <v>135</v>
      </c>
      <c r="I106" s="64" t="str">
        <f>VLOOKUP(H106,Таблица25[],IF($B$1="RUS",2,3),FALSE)</f>
        <v>Исполнение обяз. Т+: РЕПО</v>
      </c>
      <c r="J106" s="71" t="s">
        <v>135</v>
      </c>
      <c r="K106" s="70" t="str">
        <f>VLOOKUP(J106,Таблица25[],IF($B$1="RUS",2,3),FALSE)</f>
        <v>Исполнение обяз. Т+: РЕПО</v>
      </c>
      <c r="L106" s="63" t="s">
        <v>135</v>
      </c>
      <c r="M106" s="64" t="str">
        <f>VLOOKUP(L106,Таблица25[],IF($B$1="RUS",2,3),FALSE)</f>
        <v>Исполнение обяз. Т+: РЕПО</v>
      </c>
      <c r="N106" s="50"/>
      <c r="O106" s="48"/>
    </row>
    <row r="107" spans="1:15" x14ac:dyDescent="0.25">
      <c r="A107" s="320"/>
      <c r="B107" s="65" t="s">
        <v>242</v>
      </c>
      <c r="C107" s="66" t="str">
        <f>VLOOKUP(B107,Таблица25[],IF($B$1="RUS",2,3),FALSE)</f>
        <v>Исполнение обяз. Т+: СВОП</v>
      </c>
      <c r="D107" s="65"/>
      <c r="E107" s="66"/>
      <c r="F107" s="65" t="s">
        <v>242</v>
      </c>
      <c r="G107" s="66" t="str">
        <f>VLOOKUP(F107,Таблица25[],IF($B$1="RUS",2,3),FALSE)</f>
        <v>Исполнение обяз. Т+: СВОП</v>
      </c>
      <c r="H107" s="65" t="s">
        <v>242</v>
      </c>
      <c r="I107" s="66" t="str">
        <f>VLOOKUP(H107,Таблица25[],IF($B$1="RUS",2,3),FALSE)</f>
        <v>Исполнение обяз. Т+: СВОП</v>
      </c>
      <c r="J107" s="65"/>
      <c r="K107" s="66"/>
      <c r="L107" s="65"/>
      <c r="M107" s="66"/>
      <c r="N107" s="50"/>
      <c r="O107" s="48"/>
    </row>
    <row r="108" spans="1:15" ht="15" customHeight="1" x14ac:dyDescent="0.25">
      <c r="A108" s="321"/>
      <c r="B108" s="56" t="s">
        <v>133</v>
      </c>
      <c r="C108" s="48" t="str">
        <f>VLOOKUP(B108,Таблица25[],IF($B$1="RUS",2,3),FALSE)</f>
        <v>Возврат выплат</v>
      </c>
      <c r="D108" s="96"/>
      <c r="E108" s="97"/>
      <c r="F108" s="96"/>
      <c r="G108" s="97"/>
      <c r="H108" s="56" t="s">
        <v>133</v>
      </c>
      <c r="I108" s="48" t="str">
        <f>VLOOKUP(H108,Таблица25[],IF($B$1="RUS",2,3),FALSE)</f>
        <v>Возврат выплат</v>
      </c>
      <c r="J108" s="96"/>
      <c r="K108" s="97"/>
      <c r="L108" s="96"/>
      <c r="M108" s="97"/>
      <c r="N108" s="50"/>
      <c r="O108" s="48"/>
    </row>
    <row r="109" spans="1:15" ht="15" customHeight="1" x14ac:dyDescent="0.25">
      <c r="A109" s="321"/>
      <c r="B109" s="56" t="s">
        <v>248</v>
      </c>
      <c r="C109" s="48" t="str">
        <f>VLOOKUP(B109,Таблица25[],IF($B$1="RUS",2,3),FALSE)</f>
        <v>Возврат выплат (USD)</v>
      </c>
      <c r="D109" s="96"/>
      <c r="E109" s="97"/>
      <c r="F109" s="96"/>
      <c r="G109" s="97"/>
      <c r="H109" s="56" t="s">
        <v>248</v>
      </c>
      <c r="I109" s="48" t="str">
        <f>VLOOKUP(H109,Таблица25[],IF($B$1="RUS",2,3),FALSE)</f>
        <v>Возврат выплат (USD)</v>
      </c>
      <c r="J109" s="96"/>
      <c r="K109" s="97"/>
      <c r="L109" s="96"/>
      <c r="M109" s="97"/>
      <c r="N109" s="56"/>
      <c r="O109" s="48"/>
    </row>
    <row r="110" spans="1:15" ht="15" customHeight="1" x14ac:dyDescent="0.25">
      <c r="A110" s="321"/>
      <c r="B110" s="79" t="s">
        <v>249</v>
      </c>
      <c r="C110" s="48" t="str">
        <f>VLOOKUP(B110,Таблица25[],IF($B$1="RUS",2,3),FALSE)</f>
        <v xml:space="preserve">Возврат выплат (EUR)    </v>
      </c>
      <c r="D110" s="96"/>
      <c r="E110" s="97"/>
      <c r="F110" s="96"/>
      <c r="G110" s="97"/>
      <c r="H110" s="79" t="s">
        <v>249</v>
      </c>
      <c r="I110" s="48" t="str">
        <f>VLOOKUP(H110,Таблица25[],IF($B$1="RUS",2,3),FALSE)</f>
        <v xml:space="preserve">Возврат выплат (EUR)    </v>
      </c>
      <c r="J110" s="96"/>
      <c r="K110" s="97"/>
      <c r="L110" s="96"/>
      <c r="M110" s="97"/>
      <c r="N110" s="56"/>
      <c r="O110" s="48"/>
    </row>
    <row r="111" spans="1:15" s="77" customFormat="1" ht="15" customHeight="1" x14ac:dyDescent="0.25">
      <c r="A111" s="321"/>
      <c r="B111" s="145" t="s">
        <v>140</v>
      </c>
      <c r="C111" s="66" t="str">
        <f>VLOOKUP(B111,Таблица25[],IF($B$1="RUS",2,3),FALSE)</f>
        <v>Переводы</v>
      </c>
      <c r="D111" s="65" t="s">
        <v>140</v>
      </c>
      <c r="E111" s="66" t="str">
        <f>VLOOKUP(D111,Таблица25[],IF($B$1="RUS",2,3),FALSE)</f>
        <v>Переводы</v>
      </c>
      <c r="F111" s="65" t="s">
        <v>140</v>
      </c>
      <c r="G111" s="66" t="str">
        <f>VLOOKUP(F111,Таблица25[],IF($B$1="RUS",2,3),FALSE)</f>
        <v>Переводы</v>
      </c>
      <c r="H111" s="65" t="s">
        <v>140</v>
      </c>
      <c r="I111" s="66" t="str">
        <f>VLOOKUP(H111,Таблица25[],IF($B$1="RUS",2,3),FALSE)</f>
        <v>Переводы</v>
      </c>
      <c r="J111" s="65"/>
      <c r="K111" s="66"/>
      <c r="L111" s="65" t="s">
        <v>140</v>
      </c>
      <c r="M111" s="66" t="str">
        <f>VLOOKUP(L111,Таблица25[],IF($B$1="RUS",2,3),FALSE)</f>
        <v>Переводы</v>
      </c>
      <c r="N111" s="56"/>
      <c r="O111" s="48"/>
    </row>
    <row r="112" spans="1:15" s="77" customFormat="1" ht="15" customHeight="1" thickBot="1" x14ac:dyDescent="0.3">
      <c r="A112" s="321"/>
      <c r="B112" s="173"/>
      <c r="C112" s="64"/>
      <c r="D112" s="63"/>
      <c r="E112" s="64"/>
      <c r="F112" s="63"/>
      <c r="G112" s="64"/>
      <c r="H112" s="63"/>
      <c r="I112" s="64"/>
      <c r="J112" s="164" t="s">
        <v>821</v>
      </c>
      <c r="K112" s="52" t="str">
        <f>VLOOKUP(J112,Таблица25[],IF($B$1="RUS",2,3),FALSE)</f>
        <v>Исполнение обяз. Т+: Депозит</v>
      </c>
      <c r="L112" s="63"/>
      <c r="M112" s="64"/>
      <c r="N112" s="56"/>
      <c r="O112" s="48"/>
    </row>
    <row r="113" spans="1:15" s="77" customFormat="1" ht="15" customHeight="1" thickBot="1" x14ac:dyDescent="0.3">
      <c r="A113" s="321"/>
      <c r="B113" s="173"/>
      <c r="C113" s="64"/>
      <c r="D113" s="63"/>
      <c r="E113" s="64"/>
      <c r="F113" s="63"/>
      <c r="G113" s="64"/>
      <c r="H113" s="63"/>
      <c r="I113" s="64"/>
      <c r="J113" s="164" t="s">
        <v>822</v>
      </c>
      <c r="K113" s="52" t="str">
        <f>VLOOKUP(J113,Таблица25[],IF($B$1="RUS",2,3),FALSE)</f>
        <v>Исполнение обяз. Т+: Депозит (USD)</v>
      </c>
      <c r="L113" s="63"/>
      <c r="M113" s="64"/>
      <c r="N113" s="56"/>
      <c r="O113" s="48"/>
    </row>
    <row r="114" spans="1:15" s="77" customFormat="1" ht="15" customHeight="1" thickBot="1" x14ac:dyDescent="0.3">
      <c r="A114" s="321"/>
      <c r="B114" s="173"/>
      <c r="C114" s="64"/>
      <c r="D114" s="63"/>
      <c r="E114" s="64"/>
      <c r="F114" s="63"/>
      <c r="G114" s="64"/>
      <c r="H114" s="63"/>
      <c r="I114" s="64"/>
      <c r="J114" s="164" t="s">
        <v>823</v>
      </c>
      <c r="K114" s="52" t="str">
        <f>VLOOKUP(J114,Таблица25[],IF($B$1="RUS",2,3),FALSE)</f>
        <v>Исполнение обяз. Т+: Депозит (EUR)</v>
      </c>
      <c r="L114" s="63"/>
      <c r="M114" s="64"/>
      <c r="N114" s="56"/>
      <c r="O114" s="48"/>
    </row>
    <row r="115" spans="1:15" ht="15" customHeight="1" thickBot="1" x14ac:dyDescent="0.3">
      <c r="A115" s="322"/>
      <c r="B115" s="174"/>
      <c r="C115" s="175"/>
      <c r="D115" s="176"/>
      <c r="E115" s="175"/>
      <c r="F115" s="176"/>
      <c r="G115" s="175"/>
      <c r="H115" s="176"/>
      <c r="I115" s="175"/>
      <c r="J115" s="177" t="s">
        <v>824</v>
      </c>
      <c r="K115" s="52" t="str">
        <f>VLOOKUP(J115,Таблица25[],IF($B$1="RUS",2,3),FALSE)</f>
        <v>Исполнение обяз. Т+: Депозит (CNY)</v>
      </c>
      <c r="L115" s="63"/>
      <c r="M115" s="178"/>
      <c r="N115" s="67"/>
      <c r="O115" s="52"/>
    </row>
    <row r="116" spans="1:15" ht="15" customHeight="1" x14ac:dyDescent="0.25">
      <c r="A116" s="311" t="str">
        <f>"GCDP"&amp;" "&amp;VLOOKUP("GCDP",Таблица16[],IF($B$1="RUS",2,3),FALSE)</f>
        <v>GCDP РЕПО с ЦК: КСУ (клиринговые сертификаты участия)</v>
      </c>
      <c r="B116" s="146"/>
      <c r="C116" s="43"/>
      <c r="D116" s="147"/>
      <c r="E116" s="45"/>
      <c r="F116" s="147"/>
      <c r="G116" s="45"/>
      <c r="H116" s="146"/>
      <c r="I116" s="45"/>
      <c r="J116" s="148" t="s">
        <v>332</v>
      </c>
      <c r="K116" s="149" t="str">
        <f>VLOOKUP(J116,Таблица25[],IF($B$1="RUS",2,3),FALSE)</f>
        <v>Депозит/РЕПО с ЦК с КСУ 1 месяц</v>
      </c>
      <c r="L116" s="152"/>
      <c r="M116" s="43"/>
      <c r="N116" s="58"/>
      <c r="O116" s="46"/>
    </row>
    <row r="117" spans="1:15" ht="15" customHeight="1" x14ac:dyDescent="0.25">
      <c r="A117" s="312"/>
      <c r="B117" s="56"/>
      <c r="C117" s="48"/>
      <c r="D117" s="61"/>
      <c r="E117" s="49"/>
      <c r="F117" s="61"/>
      <c r="G117" s="49"/>
      <c r="H117" s="56"/>
      <c r="I117" s="49"/>
      <c r="J117" s="62" t="s">
        <v>336</v>
      </c>
      <c r="K117" s="150" t="str">
        <f>VLOOKUP(J117,Таблица25[],IF($B$1="RUS",2,3),FALSE)</f>
        <v>Депозит/РЕПО с ЦК с КСУ 7 дн.</v>
      </c>
      <c r="L117" s="155"/>
      <c r="M117" s="153"/>
      <c r="N117" s="56"/>
      <c r="O117" s="48"/>
    </row>
    <row r="118" spans="1:15" s="77" customFormat="1" ht="15" customHeight="1" x14ac:dyDescent="0.25">
      <c r="A118" s="312"/>
      <c r="B118" s="56"/>
      <c r="C118" s="48"/>
      <c r="D118" s="50"/>
      <c r="E118" s="49"/>
      <c r="F118" s="50"/>
      <c r="G118" s="49"/>
      <c r="H118" s="56"/>
      <c r="I118" s="49"/>
      <c r="J118" s="62" t="s">
        <v>337</v>
      </c>
      <c r="K118" s="150" t="str">
        <f>VLOOKUP(J118,Таблица25[],IF($B$1="RUS",2,3),FALSE)</f>
        <v>Депозит/РЕПО с ЦК с КСУ 1 день</v>
      </c>
      <c r="L118" s="155"/>
      <c r="M118" s="153"/>
      <c r="N118" s="56"/>
      <c r="O118" s="48"/>
    </row>
    <row r="119" spans="1:15" s="77" customFormat="1" ht="15" customHeight="1" x14ac:dyDescent="0.25">
      <c r="A119" s="312"/>
      <c r="B119" s="56"/>
      <c r="C119" s="48"/>
      <c r="D119" s="50"/>
      <c r="E119" s="49"/>
      <c r="F119" s="50"/>
      <c r="G119" s="49"/>
      <c r="H119" s="56"/>
      <c r="I119" s="49"/>
      <c r="J119" s="62" t="s">
        <v>330</v>
      </c>
      <c r="K119" s="150" t="str">
        <f>VLOOKUP(J119,Таблица25[],IF($B$1="RUS",2,3),FALSE)</f>
        <v>Депозит/РЕПО с ЦК с КСУ 2 месяца</v>
      </c>
      <c r="L119" s="155"/>
      <c r="M119" s="153"/>
      <c r="N119" s="56"/>
      <c r="O119" s="48"/>
    </row>
    <row r="120" spans="1:15" ht="15" customHeight="1" x14ac:dyDescent="0.25">
      <c r="A120" s="312"/>
      <c r="B120" s="56"/>
      <c r="C120" s="48"/>
      <c r="D120" s="50"/>
      <c r="E120" s="49"/>
      <c r="F120" s="50"/>
      <c r="G120" s="49"/>
      <c r="H120" s="56"/>
      <c r="I120" s="49"/>
      <c r="J120" s="62" t="s">
        <v>334</v>
      </c>
      <c r="K120" s="150" t="str">
        <f>VLOOKUP(J120,Таблица25[],IF($B$1="RUS",2,3),FALSE)</f>
        <v>Депозит/РЕПО с ЦК с КСУ 14 дн.</v>
      </c>
      <c r="L120" s="155"/>
      <c r="M120" s="153"/>
      <c r="N120" s="56"/>
      <c r="O120" s="48"/>
    </row>
    <row r="121" spans="1:15" s="77" customFormat="1" ht="15" customHeight="1" x14ac:dyDescent="0.25">
      <c r="A121" s="312"/>
      <c r="B121" s="56"/>
      <c r="C121" s="48"/>
      <c r="D121" s="50"/>
      <c r="E121" s="49"/>
      <c r="F121" s="50"/>
      <c r="G121" s="49"/>
      <c r="H121" s="56"/>
      <c r="I121" s="49"/>
      <c r="J121" s="62" t="s">
        <v>328</v>
      </c>
      <c r="K121" s="150" t="str">
        <f>VLOOKUP(J121,Таблица25[],IF($B$1="RUS",2,3),FALSE)</f>
        <v>Депозит/РЕПО с ЦК с КСУ 3 месяца</v>
      </c>
      <c r="L121" s="155"/>
      <c r="M121" s="153"/>
      <c r="N121" s="56"/>
      <c r="O121" s="48"/>
    </row>
    <row r="122" spans="1:15" s="77" customFormat="1" ht="15" customHeight="1" x14ac:dyDescent="0.25">
      <c r="A122" s="312"/>
      <c r="B122" s="56"/>
      <c r="C122" s="48"/>
      <c r="D122" s="50"/>
      <c r="E122" s="49"/>
      <c r="F122" s="50"/>
      <c r="G122" s="49"/>
      <c r="H122" s="56"/>
      <c r="I122" s="49"/>
      <c r="J122" s="62" t="s">
        <v>429</v>
      </c>
      <c r="K122" s="150" t="str">
        <f>VLOOKUP(J122,Таблица25[],IF($B$1="RUS",2,3),FALSE)</f>
        <v>Депозит/РЕПО с ЦК с КСУ 6 месяцев</v>
      </c>
      <c r="L122" s="155"/>
      <c r="M122" s="153"/>
      <c r="N122" s="56"/>
      <c r="O122" s="48"/>
    </row>
    <row r="123" spans="1:15" s="77" customFormat="1" ht="15" customHeight="1" x14ac:dyDescent="0.25">
      <c r="A123" s="312"/>
      <c r="B123" s="56"/>
      <c r="C123" s="48"/>
      <c r="D123" s="50"/>
      <c r="E123" s="49"/>
      <c r="F123" s="50"/>
      <c r="G123" s="49"/>
      <c r="H123" s="56"/>
      <c r="I123" s="49"/>
      <c r="J123" s="62" t="s">
        <v>430</v>
      </c>
      <c r="K123" s="150" t="str">
        <f>VLOOKUP(J123,Таблица25[],IF($B$1="RUS",2,3),FALSE)</f>
        <v>Депозит/РЕПО С ЦК с КСУ 1 год</v>
      </c>
      <c r="L123" s="155"/>
      <c r="M123" s="153"/>
      <c r="N123" s="56"/>
      <c r="O123" s="48"/>
    </row>
    <row r="124" spans="1:15" s="77" customFormat="1" ht="15" customHeight="1" x14ac:dyDescent="0.25">
      <c r="A124" s="312"/>
      <c r="B124" s="56"/>
      <c r="C124" s="48"/>
      <c r="D124" s="50"/>
      <c r="E124" s="49"/>
      <c r="F124" s="50"/>
      <c r="G124" s="49"/>
      <c r="H124" s="56"/>
      <c r="I124" s="49"/>
      <c r="J124" s="62" t="s">
        <v>324</v>
      </c>
      <c r="K124" s="150" t="str">
        <f>VLOOKUP(J124,Таблица25[],IF($B$1="RUS",2,3),FALSE)</f>
        <v>Автоматические переводы КСУ</v>
      </c>
      <c r="L124" s="155"/>
      <c r="M124" s="153"/>
      <c r="N124" s="56"/>
      <c r="O124" s="48"/>
    </row>
    <row r="125" spans="1:15" s="77" customFormat="1" ht="15" customHeight="1" x14ac:dyDescent="0.25">
      <c r="A125" s="312"/>
      <c r="B125" s="79"/>
      <c r="C125" s="80"/>
      <c r="D125" s="81"/>
      <c r="E125" s="82"/>
      <c r="F125" s="81"/>
      <c r="G125" s="82"/>
      <c r="H125" s="79"/>
      <c r="I125" s="82"/>
      <c r="J125" s="62" t="s">
        <v>327</v>
      </c>
      <c r="K125" s="150" t="str">
        <f>VLOOKUP(J125,Таблица25[],IF($B$1="RUS",2,3),FALSE)</f>
        <v>РЕПО с ЦК с КСУ адресное</v>
      </c>
      <c r="L125" s="155"/>
      <c r="M125" s="154"/>
      <c r="N125" s="56"/>
      <c r="O125" s="48"/>
    </row>
    <row r="126" spans="1:15" s="77" customFormat="1" ht="15" customHeight="1" x14ac:dyDescent="0.25">
      <c r="A126" s="312"/>
      <c r="B126" s="79"/>
      <c r="C126" s="80"/>
      <c r="D126" s="81"/>
      <c r="E126" s="82"/>
      <c r="F126" s="81"/>
      <c r="G126" s="82"/>
      <c r="H126" s="79"/>
      <c r="I126" s="82"/>
      <c r="J126" s="62" t="s">
        <v>419</v>
      </c>
      <c r="K126" s="150" t="str">
        <f>VLOOKUP(J126,Таблица25[],IF($B$1="RUS",2,3),FALSE)</f>
        <v>Депозит/РЕПО с ЦК с КСУ 1 день (USD)</v>
      </c>
      <c r="L126" s="155"/>
      <c r="M126" s="154"/>
      <c r="N126" s="56"/>
      <c r="O126" s="48"/>
    </row>
    <row r="127" spans="1:15" s="77" customFormat="1" ht="15" customHeight="1" x14ac:dyDescent="0.25">
      <c r="A127" s="312"/>
      <c r="B127" s="79"/>
      <c r="C127" s="80"/>
      <c r="D127" s="81"/>
      <c r="E127" s="82"/>
      <c r="F127" s="81"/>
      <c r="G127" s="82"/>
      <c r="H127" s="79"/>
      <c r="I127" s="82"/>
      <c r="J127" s="62" t="s">
        <v>420</v>
      </c>
      <c r="K127" s="150" t="str">
        <f>VLOOKUP(J127,Таблица25[],IF($B$1="RUS",2,3),FALSE)</f>
        <v>Депозит/РЕПО с ЦК с КСУ 7 дн. (USD)</v>
      </c>
      <c r="L127" s="155"/>
      <c r="M127" s="154"/>
      <c r="N127" s="56"/>
      <c r="O127" s="48"/>
    </row>
    <row r="128" spans="1:15" s="77" customFormat="1" ht="15" customHeight="1" x14ac:dyDescent="0.25">
      <c r="A128" s="312"/>
      <c r="B128" s="79"/>
      <c r="C128" s="80"/>
      <c r="D128" s="81"/>
      <c r="E128" s="82"/>
      <c r="F128" s="81"/>
      <c r="G128" s="82"/>
      <c r="H128" s="79"/>
      <c r="I128" s="82"/>
      <c r="J128" s="62" t="s">
        <v>421</v>
      </c>
      <c r="K128" s="150" t="str">
        <f>VLOOKUP(J128,Таблица25[],IF($B$1="RUS",2,3),FALSE)</f>
        <v>Депозит/РЕПО с ЦК с КСУ 14 дн. (USD)</v>
      </c>
      <c r="L128" s="155"/>
      <c r="M128" s="154"/>
      <c r="N128" s="56"/>
      <c r="O128" s="48"/>
    </row>
    <row r="129" spans="1:15" s="77" customFormat="1" ht="15" customHeight="1" x14ac:dyDescent="0.25">
      <c r="A129" s="312"/>
      <c r="B129" s="79"/>
      <c r="C129" s="80"/>
      <c r="D129" s="81"/>
      <c r="E129" s="82"/>
      <c r="F129" s="81"/>
      <c r="G129" s="82"/>
      <c r="H129" s="79"/>
      <c r="I129" s="82"/>
      <c r="J129" s="62" t="s">
        <v>422</v>
      </c>
      <c r="K129" s="150" t="str">
        <f>VLOOKUP(J129,Таблица25[],IF($B$1="RUS",2,3),FALSE)</f>
        <v>Депозит/РЕПО с ЦК с КСУ 1 месяц (USD)</v>
      </c>
      <c r="L129" s="155"/>
      <c r="M129" s="154"/>
      <c r="N129" s="56"/>
      <c r="O129" s="48"/>
    </row>
    <row r="130" spans="1:15" ht="15" customHeight="1" x14ac:dyDescent="0.25">
      <c r="A130" s="312"/>
      <c r="B130" s="79"/>
      <c r="C130" s="80"/>
      <c r="D130" s="81"/>
      <c r="E130" s="82"/>
      <c r="F130" s="81"/>
      <c r="G130" s="82"/>
      <c r="H130" s="79"/>
      <c r="I130" s="82"/>
      <c r="J130" s="62" t="s">
        <v>423</v>
      </c>
      <c r="K130" s="150" t="str">
        <f>VLOOKUP(J130,Таблица25[],IF($B$1="RUS",2,3),FALSE)</f>
        <v>Депозит/РЕПО с ЦК с КСУ 2 месяца (USD)</v>
      </c>
      <c r="L130" s="155"/>
      <c r="M130" s="154"/>
      <c r="N130" s="56"/>
      <c r="O130" s="48"/>
    </row>
    <row r="131" spans="1:15" ht="15" customHeight="1" x14ac:dyDescent="0.25">
      <c r="A131" s="312"/>
      <c r="B131" s="79"/>
      <c r="C131" s="80"/>
      <c r="D131" s="81"/>
      <c r="E131" s="82"/>
      <c r="F131" s="81"/>
      <c r="G131" s="82"/>
      <c r="H131" s="79"/>
      <c r="I131" s="82"/>
      <c r="J131" s="62" t="s">
        <v>424</v>
      </c>
      <c r="K131" s="150" t="str">
        <f>VLOOKUP(J131,Таблица25[],IF($B$1="RUS",2,3),FALSE)</f>
        <v>Депозит/РЕПО с ЦК с КСУ 3 месяца (USD)</v>
      </c>
      <c r="L131" s="155"/>
      <c r="M131" s="154"/>
      <c r="N131" s="56"/>
      <c r="O131" s="48"/>
    </row>
    <row r="132" spans="1:15" ht="15" customHeight="1" x14ac:dyDescent="0.25">
      <c r="A132" s="312"/>
      <c r="B132" s="79"/>
      <c r="C132" s="80"/>
      <c r="D132" s="81"/>
      <c r="E132" s="82"/>
      <c r="F132" s="81"/>
      <c r="G132" s="82"/>
      <c r="H132" s="79"/>
      <c r="I132" s="82"/>
      <c r="J132" s="62" t="s">
        <v>425</v>
      </c>
      <c r="K132" s="150" t="str">
        <f>VLOOKUP(J132,Таблица25[],IF($B$1="RUS",2,3),FALSE)</f>
        <v>Депозит/РЕПО с ЦК с КСУ 6 месяцев (USD)</v>
      </c>
      <c r="L132" s="155"/>
      <c r="M132" s="154"/>
      <c r="N132" s="56"/>
      <c r="O132" s="48"/>
    </row>
    <row r="133" spans="1:15" ht="15" customHeight="1" x14ac:dyDescent="0.25">
      <c r="A133" s="312"/>
      <c r="B133" s="79"/>
      <c r="C133" s="80"/>
      <c r="D133" s="81"/>
      <c r="E133" s="82"/>
      <c r="F133" s="81"/>
      <c r="G133" s="82"/>
      <c r="H133" s="79"/>
      <c r="I133" s="82"/>
      <c r="J133" s="62" t="s">
        <v>426</v>
      </c>
      <c r="K133" s="150" t="str">
        <f>VLOOKUP(J133,Таблица25[],IF($B$1="RUS",2,3),FALSE)</f>
        <v>Депозит/РЕПО с ЦК с КСУ 1 год (USD)</v>
      </c>
      <c r="L133" s="155"/>
      <c r="M133" s="154"/>
      <c r="N133" s="56"/>
      <c r="O133" s="48"/>
    </row>
    <row r="134" spans="1:15" ht="15" customHeight="1" x14ac:dyDescent="0.25">
      <c r="A134" s="312"/>
      <c r="B134" s="79"/>
      <c r="C134" s="80"/>
      <c r="D134" s="81"/>
      <c r="E134" s="82"/>
      <c r="F134" s="81"/>
      <c r="G134" s="82"/>
      <c r="H134" s="79"/>
      <c r="I134" s="82"/>
      <c r="J134" s="62" t="s">
        <v>427</v>
      </c>
      <c r="K134" s="150" t="str">
        <f>VLOOKUP(J134,Таблица25[],IF($B$1="RUS",2,3),FALSE)</f>
        <v>РЕПО с ЦК с КСУ адресное (расч. в USD)</v>
      </c>
      <c r="L134" s="155"/>
      <c r="M134" s="154"/>
      <c r="N134" s="56"/>
      <c r="O134" s="48"/>
    </row>
    <row r="135" spans="1:15" ht="15" customHeight="1" x14ac:dyDescent="0.25">
      <c r="A135" s="312"/>
      <c r="B135" s="79"/>
      <c r="C135" s="80"/>
      <c r="D135" s="81"/>
      <c r="E135" s="82"/>
      <c r="F135" s="81"/>
      <c r="G135" s="82"/>
      <c r="H135" s="79"/>
      <c r="I135" s="82"/>
      <c r="J135" s="62" t="s">
        <v>440</v>
      </c>
      <c r="K135" s="150" t="str">
        <f>VLOOKUP(J135,Таблица25[],IF($B$1="RUS",2,3),FALSE)</f>
        <v>Депозит/РЕПО с ЦК с КСУ 1 день (EUR)</v>
      </c>
      <c r="L135" s="155"/>
      <c r="M135" s="154"/>
      <c r="N135" s="56"/>
      <c r="O135" s="48"/>
    </row>
    <row r="136" spans="1:15" ht="15" customHeight="1" x14ac:dyDescent="0.25">
      <c r="A136" s="312"/>
      <c r="B136" s="79"/>
      <c r="C136" s="80"/>
      <c r="D136" s="81"/>
      <c r="E136" s="82"/>
      <c r="F136" s="81"/>
      <c r="G136" s="82"/>
      <c r="H136" s="79"/>
      <c r="I136" s="82"/>
      <c r="J136" s="62" t="s">
        <v>441</v>
      </c>
      <c r="K136" s="150" t="str">
        <f>VLOOKUP(J136,Таблица25[],IF($B$1="RUS",2,3),FALSE)</f>
        <v>Депозит/РЕПО с ЦК с КСУ 7 дн. (EUR)</v>
      </c>
      <c r="L136" s="155"/>
      <c r="M136" s="154"/>
      <c r="N136" s="56"/>
      <c r="O136" s="48"/>
    </row>
    <row r="137" spans="1:15" ht="15" customHeight="1" x14ac:dyDescent="0.25">
      <c r="A137" s="312"/>
      <c r="B137" s="79"/>
      <c r="C137" s="80"/>
      <c r="D137" s="81"/>
      <c r="E137" s="82"/>
      <c r="F137" s="81"/>
      <c r="G137" s="82"/>
      <c r="H137" s="79"/>
      <c r="I137" s="82"/>
      <c r="J137" s="62" t="s">
        <v>442</v>
      </c>
      <c r="K137" s="150" t="str">
        <f>VLOOKUP(J137,Таблица25[],IF($B$1="RUS",2,3),FALSE)</f>
        <v>Депозит/РЕПО с ЦК с КСУ 14 дн. (EUR)</v>
      </c>
      <c r="L137" s="155"/>
      <c r="M137" s="154"/>
      <c r="N137" s="56"/>
      <c r="O137" s="48"/>
    </row>
    <row r="138" spans="1:15" ht="15" customHeight="1" x14ac:dyDescent="0.25">
      <c r="A138" s="312"/>
      <c r="B138" s="79"/>
      <c r="C138" s="80"/>
      <c r="D138" s="81"/>
      <c r="E138" s="82"/>
      <c r="F138" s="81"/>
      <c r="G138" s="82"/>
      <c r="H138" s="79"/>
      <c r="I138" s="82"/>
      <c r="J138" s="62" t="s">
        <v>443</v>
      </c>
      <c r="K138" s="150" t="str">
        <f>VLOOKUP(J138,Таблица25[],IF($B$1="RUS",2,3),FALSE)</f>
        <v>Депозит/РЕПО с ЦК с КСУ 1 мес. (EUR)</v>
      </c>
      <c r="L138" s="155"/>
      <c r="M138" s="154"/>
      <c r="N138" s="56"/>
      <c r="O138" s="48"/>
    </row>
    <row r="139" spans="1:15" s="77" customFormat="1" ht="15" customHeight="1" x14ac:dyDescent="0.25">
      <c r="A139" s="312"/>
      <c r="B139" s="79"/>
      <c r="C139" s="80"/>
      <c r="D139" s="81"/>
      <c r="E139" s="82"/>
      <c r="F139" s="81"/>
      <c r="G139" s="82"/>
      <c r="H139" s="79"/>
      <c r="I139" s="82"/>
      <c r="J139" s="62" t="s">
        <v>444</v>
      </c>
      <c r="K139" s="150" t="str">
        <f>VLOOKUP(J139,Таблица25[],IF($B$1="RUS",2,3),FALSE)</f>
        <v>Депозит/РЕПО с ЦК с КСУ 2 мес. (EUR)</v>
      </c>
      <c r="L139" s="155"/>
      <c r="M139" s="154"/>
      <c r="N139" s="56"/>
      <c r="O139" s="48"/>
    </row>
    <row r="140" spans="1:15" s="77" customFormat="1" ht="15" customHeight="1" x14ac:dyDescent="0.25">
      <c r="A140" s="312"/>
      <c r="B140" s="79"/>
      <c r="C140" s="80"/>
      <c r="D140" s="81"/>
      <c r="E140" s="82"/>
      <c r="F140" s="81"/>
      <c r="G140" s="82"/>
      <c r="H140" s="79"/>
      <c r="I140" s="82"/>
      <c r="J140" s="62" t="s">
        <v>445</v>
      </c>
      <c r="K140" s="150" t="str">
        <f>VLOOKUP(J140,Таблица25[],IF($B$1="RUS",2,3),FALSE)</f>
        <v>Депозит/РЕПО с ЦК с КСУ 3 мес. (EUR)</v>
      </c>
      <c r="L140" s="155"/>
      <c r="M140" s="154"/>
      <c r="N140" s="56"/>
      <c r="O140" s="48"/>
    </row>
    <row r="141" spans="1:15" s="77" customFormat="1" ht="15" customHeight="1" x14ac:dyDescent="0.25">
      <c r="A141" s="312"/>
      <c r="B141" s="79"/>
      <c r="C141" s="80"/>
      <c r="D141" s="81"/>
      <c r="E141" s="82"/>
      <c r="F141" s="81"/>
      <c r="G141" s="82"/>
      <c r="H141" s="79"/>
      <c r="I141" s="82"/>
      <c r="J141" s="62" t="s">
        <v>446</v>
      </c>
      <c r="K141" s="150" t="str">
        <f>VLOOKUP(J141,Таблица25[],IF($B$1="RUS",2,3),FALSE)</f>
        <v>Депозит/РЕПО с ЦК с КСУ 6 мес. (EUR)</v>
      </c>
      <c r="L141" s="155"/>
      <c r="M141" s="154"/>
      <c r="N141" s="56"/>
      <c r="O141" s="48"/>
    </row>
    <row r="142" spans="1:15" s="77" customFormat="1" ht="15" customHeight="1" x14ac:dyDescent="0.25">
      <c r="A142" s="312"/>
      <c r="B142" s="79"/>
      <c r="C142" s="80"/>
      <c r="D142" s="81"/>
      <c r="E142" s="82"/>
      <c r="F142" s="81"/>
      <c r="G142" s="82"/>
      <c r="H142" s="79"/>
      <c r="I142" s="82"/>
      <c r="J142" s="62" t="s">
        <v>447</v>
      </c>
      <c r="K142" s="150" t="str">
        <f>VLOOKUP(J142,Таблица25[],IF($B$1="RUS",2,3),FALSE)</f>
        <v xml:space="preserve">Депозит/РЕПО с ЦК с КСУ 1 год (EUR) </v>
      </c>
      <c r="L142" s="155"/>
      <c r="M142" s="154"/>
      <c r="N142" s="56"/>
      <c r="O142" s="48"/>
    </row>
    <row r="143" spans="1:15" s="77" customFormat="1" ht="15" customHeight="1" x14ac:dyDescent="0.25">
      <c r="A143" s="312"/>
      <c r="B143" s="79"/>
      <c r="C143" s="80"/>
      <c r="D143" s="81"/>
      <c r="E143" s="82"/>
      <c r="F143" s="81"/>
      <c r="G143" s="82"/>
      <c r="H143" s="79"/>
      <c r="I143" s="82"/>
      <c r="J143" s="98" t="s">
        <v>438</v>
      </c>
      <c r="K143" s="150" t="str">
        <f>VLOOKUP(J143,Таблица25[],IF($B$1="RUS",2,3),FALSE)</f>
        <v>РЕПО с ЦК с КСУ адресн. (EUR)</v>
      </c>
      <c r="L143" s="155"/>
      <c r="M143" s="154"/>
      <c r="N143" s="56"/>
      <c r="O143" s="48"/>
    </row>
    <row r="144" spans="1:15" s="77" customFormat="1" ht="15" customHeight="1" x14ac:dyDescent="0.25">
      <c r="A144" s="312"/>
      <c r="B144" s="79"/>
      <c r="C144" s="80"/>
      <c r="D144" s="81"/>
      <c r="E144" s="82"/>
      <c r="F144" s="81"/>
      <c r="G144" s="82"/>
      <c r="H144" s="79"/>
      <c r="I144" s="82"/>
      <c r="J144" s="98" t="s">
        <v>504</v>
      </c>
      <c r="K144" s="150" t="str">
        <f>VLOOKUP(J144,Таблица25[],IF($B$1="RUS",2,3),FALSE)</f>
        <v>Аукцион с ЦК с КСУ 1 день</v>
      </c>
      <c r="L144" s="155"/>
      <c r="M144" s="154"/>
      <c r="N144" s="56"/>
      <c r="O144" s="48"/>
    </row>
    <row r="145" spans="1:15" s="77" customFormat="1" ht="15" customHeight="1" x14ac:dyDescent="0.25">
      <c r="A145" s="312"/>
      <c r="B145" s="79"/>
      <c r="C145" s="80"/>
      <c r="D145" s="81"/>
      <c r="E145" s="82"/>
      <c r="F145" s="81"/>
      <c r="G145" s="82"/>
      <c r="H145" s="79"/>
      <c r="I145" s="82"/>
      <c r="J145" s="98" t="s">
        <v>505</v>
      </c>
      <c r="K145" s="150" t="str">
        <f>VLOOKUP(J145,Таблица25[],IF($B$1="RUS",2,3),FALSE)</f>
        <v>Аукцион с ЦК с КСУ 7 дней</v>
      </c>
      <c r="L145" s="155"/>
      <c r="M145" s="154"/>
      <c r="N145" s="56"/>
      <c r="O145" s="48"/>
    </row>
    <row r="146" spans="1:15" s="77" customFormat="1" ht="15" customHeight="1" x14ac:dyDescent="0.25">
      <c r="A146" s="312"/>
      <c r="B146" s="79"/>
      <c r="C146" s="80"/>
      <c r="D146" s="81"/>
      <c r="E146" s="82"/>
      <c r="F146" s="81"/>
      <c r="G146" s="82"/>
      <c r="H146" s="79"/>
      <c r="I146" s="82"/>
      <c r="J146" s="98" t="s">
        <v>506</v>
      </c>
      <c r="K146" s="150" t="str">
        <f>VLOOKUP(J146,Таблица25[],IF($B$1="RUS",2,3),FALSE)</f>
        <v>Аукцион с ЦК с КСУ 14 дней</v>
      </c>
      <c r="L146" s="155"/>
      <c r="M146" s="154"/>
      <c r="N146" s="56"/>
      <c r="O146" s="48"/>
    </row>
    <row r="147" spans="1:15" s="77" customFormat="1" ht="15" customHeight="1" x14ac:dyDescent="0.25">
      <c r="A147" s="312"/>
      <c r="B147" s="79"/>
      <c r="C147" s="80"/>
      <c r="D147" s="81"/>
      <c r="E147" s="82"/>
      <c r="F147" s="81"/>
      <c r="G147" s="82"/>
      <c r="H147" s="79"/>
      <c r="I147" s="82"/>
      <c r="J147" s="98" t="s">
        <v>507</v>
      </c>
      <c r="K147" s="150" t="str">
        <f>VLOOKUP(J147,Таблица25[],IF($B$1="RUS",2,3),FALSE)</f>
        <v>Аукцион с ЦК с КСУ 1 месяц</v>
      </c>
      <c r="L147" s="155"/>
      <c r="M147" s="154"/>
      <c r="N147" s="56"/>
      <c r="O147" s="48"/>
    </row>
    <row r="148" spans="1:15" s="77" customFormat="1" x14ac:dyDescent="0.25">
      <c r="A148" s="312"/>
      <c r="B148" s="79"/>
      <c r="C148" s="80"/>
      <c r="D148" s="81"/>
      <c r="E148" s="82"/>
      <c r="F148" s="81"/>
      <c r="G148" s="82"/>
      <c r="H148" s="79"/>
      <c r="I148" s="82"/>
      <c r="J148" s="98" t="s">
        <v>508</v>
      </c>
      <c r="K148" s="150" t="str">
        <f>VLOOKUP(J148,Таблица25[],IF($B$1="RUS",2,3),FALSE)</f>
        <v>Аукцион с ЦК с КСУ 2 месяца</v>
      </c>
      <c r="L148" s="155"/>
      <c r="M148" s="154"/>
      <c r="N148" s="56"/>
      <c r="O148" s="48"/>
    </row>
    <row r="149" spans="1:15" s="77" customFormat="1" ht="15" customHeight="1" x14ac:dyDescent="0.25">
      <c r="A149" s="312"/>
      <c r="B149" s="79"/>
      <c r="C149" s="80"/>
      <c r="D149" s="81"/>
      <c r="E149" s="82"/>
      <c r="F149" s="81"/>
      <c r="G149" s="82"/>
      <c r="H149" s="79"/>
      <c r="I149" s="82"/>
      <c r="J149" s="98" t="s">
        <v>509</v>
      </c>
      <c r="K149" s="150" t="str">
        <f>VLOOKUP(J149,Таблица25[],IF($B$1="RUS",2,3),FALSE)</f>
        <v>Аукцион с ЦК с КСУ 3 месяца</v>
      </c>
      <c r="L149" s="155"/>
      <c r="M149" s="154"/>
      <c r="N149" s="56"/>
      <c r="O149" s="48"/>
    </row>
    <row r="150" spans="1:15" s="77" customFormat="1" ht="15" customHeight="1" x14ac:dyDescent="0.25">
      <c r="A150" s="312"/>
      <c r="B150" s="79"/>
      <c r="C150" s="80"/>
      <c r="D150" s="81"/>
      <c r="E150" s="82"/>
      <c r="F150" s="81"/>
      <c r="G150" s="82"/>
      <c r="H150" s="79"/>
      <c r="I150" s="82"/>
      <c r="J150" s="98" t="s">
        <v>510</v>
      </c>
      <c r="K150" s="150" t="str">
        <f>VLOOKUP(J150,Таблица25[],IF($B$1="RUS",2,3),FALSE)</f>
        <v>Аукцион с ЦК с КСУ 6 месяцев</v>
      </c>
      <c r="L150" s="155"/>
      <c r="M150" s="154"/>
      <c r="N150" s="56"/>
      <c r="O150" s="48"/>
    </row>
    <row r="151" spans="1:15" ht="15.75" customHeight="1" x14ac:dyDescent="0.25">
      <c r="A151" s="312"/>
      <c r="B151" s="79"/>
      <c r="C151" s="80"/>
      <c r="D151" s="81"/>
      <c r="E151" s="82"/>
      <c r="F151" s="81"/>
      <c r="G151" s="82"/>
      <c r="H151" s="79"/>
      <c r="I151" s="82"/>
      <c r="J151" s="98" t="s">
        <v>511</v>
      </c>
      <c r="K151" s="150" t="str">
        <f>VLOOKUP(J151,Таблица25[],IF($B$1="RUS",2,3),FALSE)</f>
        <v>Аукцион с ЦК с КСУ 1 год</v>
      </c>
      <c r="L151" s="155"/>
      <c r="M151" s="154"/>
      <c r="N151" s="56"/>
      <c r="O151" s="48"/>
    </row>
    <row r="152" spans="1:15" s="77" customFormat="1" ht="25.5" x14ac:dyDescent="0.25">
      <c r="A152" s="312"/>
      <c r="B152" s="79"/>
      <c r="C152" s="80"/>
      <c r="D152" s="81"/>
      <c r="E152" s="82"/>
      <c r="F152" s="81"/>
      <c r="G152" s="82"/>
      <c r="H152" s="79"/>
      <c r="I152" s="82"/>
      <c r="J152" s="98" t="s">
        <v>512</v>
      </c>
      <c r="K152" s="150" t="str">
        <f>VLOOKUP(J152,Таблица25[],IF($B$1="RUS",2,3),FALSE)</f>
        <v>Депозиты с ЦК аукцион закл. (для участников рынка депозитов с ЦК)</v>
      </c>
      <c r="L152" s="155"/>
      <c r="M152" s="154"/>
      <c r="N152" s="56"/>
      <c r="O152" s="48"/>
    </row>
    <row r="153" spans="1:15" x14ac:dyDescent="0.25">
      <c r="A153" s="312"/>
      <c r="B153" s="79"/>
      <c r="C153" s="80"/>
      <c r="D153" s="81"/>
      <c r="E153" s="82"/>
      <c r="F153" s="81"/>
      <c r="G153" s="82"/>
      <c r="H153" s="79"/>
      <c r="I153" s="82"/>
      <c r="J153" s="98" t="s">
        <v>513</v>
      </c>
      <c r="K153" s="150" t="str">
        <f>VLOOKUP(J153,Таблица25[],IF($B$1="RUS",2,3),FALSE)</f>
        <v>Депозит/РЕПО с ЦК с КСУ 9 месяцев</v>
      </c>
      <c r="L153" s="155"/>
      <c r="M153" s="154"/>
      <c r="N153" s="56"/>
      <c r="O153" s="48"/>
    </row>
    <row r="154" spans="1:15" x14ac:dyDescent="0.25">
      <c r="A154" s="312"/>
      <c r="B154" s="79"/>
      <c r="C154" s="80"/>
      <c r="D154" s="81"/>
      <c r="E154" s="82"/>
      <c r="F154" s="81"/>
      <c r="G154" s="82"/>
      <c r="H154" s="79"/>
      <c r="I154" s="82"/>
      <c r="J154" s="98" t="s">
        <v>958</v>
      </c>
      <c r="K154" s="150" t="str">
        <f>VLOOKUP(J154,Таблица25[],IF($B$1="RUS",2,3),FALSE)</f>
        <v>Депозит/РЕПО с ЦК с КСУ 9 мес. (USD)</v>
      </c>
      <c r="L154" s="155"/>
      <c r="M154" s="154"/>
      <c r="N154" s="56"/>
      <c r="O154" s="48"/>
    </row>
    <row r="155" spans="1:15" x14ac:dyDescent="0.25">
      <c r="A155" s="312"/>
      <c r="B155" s="56"/>
      <c r="C155" s="48"/>
      <c r="D155" s="50"/>
      <c r="E155" s="49"/>
      <c r="F155" s="50"/>
      <c r="G155" s="49"/>
      <c r="H155" s="56"/>
      <c r="I155" s="49"/>
      <c r="J155" s="62" t="s">
        <v>545</v>
      </c>
      <c r="K155" s="151" t="str">
        <f>VLOOKUP(J155,Таблица25[],IF($B$1="RUS",2,3),FALSE)</f>
        <v>Депозит/РЕПО с ЦК с КСУ 9 мес. (EUR)</v>
      </c>
      <c r="L155" s="155"/>
      <c r="M155" s="153"/>
      <c r="N155" s="56"/>
      <c r="O155" s="48"/>
    </row>
    <row r="156" spans="1:15" s="77" customFormat="1" x14ac:dyDescent="0.25">
      <c r="A156" s="312"/>
      <c r="B156" s="56"/>
      <c r="C156" s="48"/>
      <c r="D156" s="50"/>
      <c r="E156" s="49"/>
      <c r="F156" s="50"/>
      <c r="G156" s="49"/>
      <c r="H156" s="56"/>
      <c r="I156" s="49"/>
      <c r="J156" s="62" t="s">
        <v>845</v>
      </c>
      <c r="K156" s="151" t="str">
        <f>VLOOKUP(J156,Таблица25[],IF($B$1="RUS",2,3),FALSE)</f>
        <v>Депозит/РЕПО С ЦК С КСУ 1 год (CNY)</v>
      </c>
      <c r="L156" s="155"/>
      <c r="M156" s="153"/>
      <c r="N156" s="56"/>
      <c r="O156" s="48"/>
    </row>
    <row r="157" spans="1:15" s="77" customFormat="1" x14ac:dyDescent="0.25">
      <c r="A157" s="312"/>
      <c r="B157" s="56"/>
      <c r="C157" s="48"/>
      <c r="D157" s="50"/>
      <c r="E157" s="49"/>
      <c r="F157" s="50"/>
      <c r="G157" s="49"/>
      <c r="H157" s="56"/>
      <c r="I157" s="49"/>
      <c r="J157" s="62" t="s">
        <v>820</v>
      </c>
      <c r="K157" s="151" t="str">
        <f>VLOOKUP(J157,Таблица25[],IF($B$1="RUS",2,3),FALSE)</f>
        <v>Депозит/РЕПО С ЦК С КСУ 1 дн (CNY)</v>
      </c>
      <c r="L157" s="155"/>
      <c r="M157" s="153"/>
      <c r="N157" s="56"/>
      <c r="O157" s="48"/>
    </row>
    <row r="158" spans="1:15" s="77" customFormat="1" x14ac:dyDescent="0.25">
      <c r="A158" s="312"/>
      <c r="B158" s="56"/>
      <c r="C158" s="48"/>
      <c r="D158" s="50"/>
      <c r="E158" s="49"/>
      <c r="F158" s="50"/>
      <c r="G158" s="49"/>
      <c r="H158" s="56"/>
      <c r="I158" s="49"/>
      <c r="J158" s="171" t="s">
        <v>846</v>
      </c>
      <c r="K158" s="172" t="str">
        <f>VLOOKUP(J158,Таблица25[],IF($B$1="RUS",2,3),FALSE)</f>
        <v>Депозит/РЕПО С ЦК С КСУ 1 мес (CNY)</v>
      </c>
      <c r="L158" s="50"/>
      <c r="M158" s="153"/>
      <c r="N158" s="56"/>
      <c r="O158" s="48"/>
    </row>
    <row r="159" spans="1:15" s="77" customFormat="1" x14ac:dyDescent="0.25">
      <c r="A159" s="312"/>
      <c r="B159" s="56"/>
      <c r="C159" s="48"/>
      <c r="D159" s="50"/>
      <c r="E159" s="49"/>
      <c r="F159" s="50"/>
      <c r="G159" s="49"/>
      <c r="H159" s="56"/>
      <c r="I159" s="49"/>
      <c r="J159" s="171" t="s">
        <v>847</v>
      </c>
      <c r="K159" s="172" t="str">
        <f>VLOOKUP(J159,Таблица25[],IF($B$1="RUS",2,3),FALSE)</f>
        <v>Депозит/РЕПО С ЦК С КСУ 14 дн (CNY)</v>
      </c>
      <c r="L159" s="50"/>
      <c r="M159" s="153"/>
      <c r="N159" s="56"/>
      <c r="O159" s="48"/>
    </row>
    <row r="160" spans="1:15" s="77" customFormat="1" x14ac:dyDescent="0.25">
      <c r="A160" s="312"/>
      <c r="B160" s="56"/>
      <c r="C160" s="48"/>
      <c r="D160" s="50"/>
      <c r="E160" s="49"/>
      <c r="F160" s="50"/>
      <c r="G160" s="49"/>
      <c r="H160" s="56"/>
      <c r="I160" s="49"/>
      <c r="J160" s="171" t="s">
        <v>848</v>
      </c>
      <c r="K160" s="172" t="str">
        <f>VLOOKUP(J160,Таблица25[],IF($B$1="RUS",2,3),FALSE)</f>
        <v>Депозит/РЕПО С ЦК С КСУ 2 мес (CNY)</v>
      </c>
      <c r="L160" s="50"/>
      <c r="M160" s="153"/>
      <c r="N160" s="56"/>
      <c r="O160" s="48"/>
    </row>
    <row r="161" spans="1:15" s="77" customFormat="1" x14ac:dyDescent="0.25">
      <c r="A161" s="312"/>
      <c r="B161" s="56"/>
      <c r="C161" s="48"/>
      <c r="D161" s="50"/>
      <c r="E161" s="49"/>
      <c r="F161" s="50"/>
      <c r="G161" s="49"/>
      <c r="H161" s="56"/>
      <c r="I161" s="49"/>
      <c r="J161" s="171" t="s">
        <v>849</v>
      </c>
      <c r="K161" s="172" t="str">
        <f>VLOOKUP(J161,Таблица25[],IF($B$1="RUS",2,3),FALSE)</f>
        <v>Депозит/РЕПО С ЦК С КСУ 3 мес (CNY)</v>
      </c>
      <c r="L161" s="50"/>
      <c r="M161" s="153"/>
      <c r="N161" s="56"/>
      <c r="O161" s="48"/>
    </row>
    <row r="162" spans="1:15" s="77" customFormat="1" x14ac:dyDescent="0.25">
      <c r="A162" s="312"/>
      <c r="B162" s="56"/>
      <c r="C162" s="48"/>
      <c r="D162" s="50"/>
      <c r="E162" s="49"/>
      <c r="F162" s="50"/>
      <c r="G162" s="49"/>
      <c r="H162" s="56"/>
      <c r="I162" s="49"/>
      <c r="J162" s="171" t="s">
        <v>850</v>
      </c>
      <c r="K162" s="172" t="str">
        <f>VLOOKUP(J162,Таблица25[],IF($B$1="RUS",2,3),FALSE)</f>
        <v>Депозит/РЕПО С ЦК С КСУ 6 мес (CNY)</v>
      </c>
      <c r="L162" s="50"/>
      <c r="M162" s="153"/>
      <c r="N162" s="56"/>
      <c r="O162" s="48"/>
    </row>
    <row r="163" spans="1:15" s="77" customFormat="1" x14ac:dyDescent="0.25">
      <c r="A163" s="312"/>
      <c r="B163" s="56"/>
      <c r="C163" s="48"/>
      <c r="D163" s="50"/>
      <c r="E163" s="49"/>
      <c r="F163" s="50"/>
      <c r="G163" s="49"/>
      <c r="H163" s="56"/>
      <c r="I163" s="49"/>
      <c r="J163" s="171" t="s">
        <v>851</v>
      </c>
      <c r="K163" s="172" t="str">
        <f>VLOOKUP(J163,Таблица25[],IF($B$1="RUS",2,3),FALSE)</f>
        <v>Депозит/РЕПО С ЦК С КСУ 7 дн (CNY)</v>
      </c>
      <c r="L163" s="50"/>
      <c r="M163" s="153"/>
      <c r="N163" s="56"/>
      <c r="O163" s="48"/>
    </row>
    <row r="164" spans="1:15" s="77" customFormat="1" x14ac:dyDescent="0.25">
      <c r="A164" s="312"/>
      <c r="B164" s="56"/>
      <c r="C164" s="48"/>
      <c r="D164" s="50"/>
      <c r="E164" s="49"/>
      <c r="F164" s="50"/>
      <c r="G164" s="49"/>
      <c r="H164" s="56"/>
      <c r="I164" s="49"/>
      <c r="J164" s="171" t="s">
        <v>852</v>
      </c>
      <c r="K164" s="172" t="str">
        <f>VLOOKUP(J164,Таблица25[],IF($B$1="RUS",2,3),FALSE)</f>
        <v>Депозит/РЕПО С ЦК С КСУ 9 мес (CNY)</v>
      </c>
      <c r="L164" s="50"/>
      <c r="M164" s="153"/>
      <c r="N164" s="56"/>
      <c r="O164" s="48"/>
    </row>
    <row r="165" spans="1:15" s="77" customFormat="1" x14ac:dyDescent="0.25">
      <c r="A165" s="312"/>
      <c r="B165" s="56"/>
      <c r="C165" s="48"/>
      <c r="D165" s="50"/>
      <c r="E165" s="49"/>
      <c r="F165" s="50"/>
      <c r="G165" s="49"/>
      <c r="H165" s="56"/>
      <c r="I165" s="49"/>
      <c r="J165" s="171" t="s">
        <v>853</v>
      </c>
      <c r="K165" s="172" t="str">
        <f>VLOOKUP(J165,Таблица25[],IF($B$1="RUS",2,3),FALSE)</f>
        <v>РЕПО С ЦК С КСУ пл. 1 год</v>
      </c>
      <c r="L165" s="50"/>
      <c r="M165" s="153"/>
      <c r="N165" s="56"/>
      <c r="O165" s="48"/>
    </row>
    <row r="166" spans="1:15" s="77" customFormat="1" x14ac:dyDescent="0.25">
      <c r="A166" s="312"/>
      <c r="B166" s="56"/>
      <c r="C166" s="48"/>
      <c r="D166" s="50"/>
      <c r="E166" s="49"/>
      <c r="F166" s="50"/>
      <c r="G166" s="49"/>
      <c r="H166" s="56"/>
      <c r="I166" s="49"/>
      <c r="J166" s="171" t="s">
        <v>854</v>
      </c>
      <c r="K166" s="172" t="str">
        <f>VLOOKUP(J166,Таблица25[],IF($B$1="RUS",2,3),FALSE)</f>
        <v>РЕПО С ЦК С КСУ пл. 1 мес</v>
      </c>
      <c r="L166" s="50"/>
      <c r="M166" s="153"/>
      <c r="N166" s="56"/>
      <c r="O166" s="48"/>
    </row>
    <row r="167" spans="1:15" s="77" customFormat="1" x14ac:dyDescent="0.25">
      <c r="A167" s="312"/>
      <c r="B167" s="56"/>
      <c r="C167" s="48"/>
      <c r="D167" s="50"/>
      <c r="E167" s="49"/>
      <c r="F167" s="50"/>
      <c r="G167" s="49"/>
      <c r="H167" s="56"/>
      <c r="I167" s="49"/>
      <c r="J167" s="171" t="s">
        <v>855</v>
      </c>
      <c r="K167" s="172" t="str">
        <f>VLOOKUP(J167,Таблица25[],IF($B$1="RUS",2,3),FALSE)</f>
        <v>РЕПО С ЦК С КСУ пл. 14 дн</v>
      </c>
      <c r="L167" s="50"/>
      <c r="M167" s="153"/>
      <c r="N167" s="56"/>
      <c r="O167" s="48"/>
    </row>
    <row r="168" spans="1:15" s="77" customFormat="1" x14ac:dyDescent="0.25">
      <c r="A168" s="312"/>
      <c r="B168" s="56"/>
      <c r="C168" s="48"/>
      <c r="D168" s="50"/>
      <c r="E168" s="49"/>
      <c r="F168" s="50"/>
      <c r="G168" s="49"/>
      <c r="H168" s="56"/>
      <c r="I168" s="49"/>
      <c r="J168" s="171" t="s">
        <v>856</v>
      </c>
      <c r="K168" s="172" t="str">
        <f>VLOOKUP(J168,Таблица25[],IF($B$1="RUS",2,3),FALSE)</f>
        <v>РЕПО С ЦК С КСУ пл. 2 мес</v>
      </c>
      <c r="L168" s="50"/>
      <c r="M168" s="153"/>
      <c r="N168" s="56"/>
      <c r="O168" s="48"/>
    </row>
    <row r="169" spans="1:15" s="77" customFormat="1" x14ac:dyDescent="0.25">
      <c r="A169" s="312"/>
      <c r="B169" s="56"/>
      <c r="C169" s="48"/>
      <c r="D169" s="50"/>
      <c r="E169" s="49"/>
      <c r="F169" s="50"/>
      <c r="G169" s="49"/>
      <c r="H169" s="56"/>
      <c r="I169" s="49"/>
      <c r="J169" s="171" t="s">
        <v>857</v>
      </c>
      <c r="K169" s="172" t="str">
        <f>VLOOKUP(J169,Таблица25[],IF($B$1="RUS",2,3),FALSE)</f>
        <v>РЕПО С ЦК С КСУ пл. 3 мес</v>
      </c>
      <c r="L169" s="50"/>
      <c r="M169" s="153"/>
      <c r="N169" s="56"/>
      <c r="O169" s="48"/>
    </row>
    <row r="170" spans="1:15" s="77" customFormat="1" x14ac:dyDescent="0.25">
      <c r="A170" s="312"/>
      <c r="B170" s="56"/>
      <c r="C170" s="48"/>
      <c r="D170" s="50"/>
      <c r="E170" s="49"/>
      <c r="F170" s="50"/>
      <c r="G170" s="49"/>
      <c r="H170" s="56"/>
      <c r="I170" s="49"/>
      <c r="J170" s="171" t="s">
        <v>858</v>
      </c>
      <c r="K170" s="172" t="str">
        <f>VLOOKUP(J170,Таблица25[],IF($B$1="RUS",2,3),FALSE)</f>
        <v>РЕПО С ЦК С КСУ пл. 6 мес</v>
      </c>
      <c r="L170" s="50"/>
      <c r="M170" s="153"/>
      <c r="N170" s="56"/>
      <c r="O170" s="48"/>
    </row>
    <row r="171" spans="1:15" s="77" customFormat="1" x14ac:dyDescent="0.25">
      <c r="A171" s="312"/>
      <c r="B171" s="56"/>
      <c r="C171" s="48"/>
      <c r="D171" s="50"/>
      <c r="E171" s="49"/>
      <c r="F171" s="50"/>
      <c r="G171" s="49"/>
      <c r="H171" s="56"/>
      <c r="I171" s="49"/>
      <c r="J171" s="171" t="s">
        <v>859</v>
      </c>
      <c r="K171" s="172" t="str">
        <f>VLOOKUP(J171,Таблица25[],IF($B$1="RUS",2,3),FALSE)</f>
        <v>РЕПО С ЦК С КСУ пл. 7 дн</v>
      </c>
      <c r="L171" s="50"/>
      <c r="M171" s="153"/>
      <c r="N171" s="56"/>
      <c r="O171" s="48"/>
    </row>
    <row r="172" spans="1:15" s="77" customFormat="1" x14ac:dyDescent="0.25">
      <c r="A172" s="312"/>
      <c r="B172" s="56"/>
      <c r="C172" s="48"/>
      <c r="D172" s="50"/>
      <c r="E172" s="49"/>
      <c r="F172" s="50"/>
      <c r="G172" s="49"/>
      <c r="H172" s="56"/>
      <c r="I172" s="49"/>
      <c r="J172" s="171" t="s">
        <v>860</v>
      </c>
      <c r="K172" s="172" t="str">
        <f>VLOOKUP(J172,Таблица25[],IF($B$1="RUS",2,3),FALSE)</f>
        <v>РЕПО С ЦК С КСУ пл. 9 мес</v>
      </c>
      <c r="L172" s="50"/>
      <c r="M172" s="153"/>
      <c r="N172" s="56"/>
      <c r="O172" s="48"/>
    </row>
    <row r="173" spans="1:15" s="77" customFormat="1" x14ac:dyDescent="0.25">
      <c r="A173" s="312"/>
      <c r="B173" s="56"/>
      <c r="C173" s="48"/>
      <c r="D173" s="50"/>
      <c r="E173" s="49"/>
      <c r="F173" s="50"/>
      <c r="G173" s="49"/>
      <c r="H173" s="56"/>
      <c r="I173" s="49"/>
      <c r="J173" s="171" t="s">
        <v>863</v>
      </c>
      <c r="K173" s="172" t="str">
        <f>VLOOKUP(J173,Таблица25[],IF($B$1="RUS",2,3),FALSE)</f>
        <v>РЕПО С ЦК С КСУ пл. 14 дн CNY</v>
      </c>
      <c r="L173" s="50"/>
      <c r="M173" s="153"/>
      <c r="N173" s="56"/>
      <c r="O173" s="48"/>
    </row>
    <row r="174" spans="1:15" s="77" customFormat="1" x14ac:dyDescent="0.25">
      <c r="A174" s="312"/>
      <c r="B174" s="56"/>
      <c r="C174" s="48"/>
      <c r="D174" s="50"/>
      <c r="E174" s="49"/>
      <c r="F174" s="50"/>
      <c r="G174" s="49"/>
      <c r="H174" s="56"/>
      <c r="I174" s="49"/>
      <c r="J174" s="171" t="s">
        <v>864</v>
      </c>
      <c r="K174" s="172" t="str">
        <f>VLOOKUP(J174,Таблица25[],IF($B$1="RUS",2,3),FALSE)</f>
        <v>РЕПО С ЦК С КСУ пл. 1г CNY</v>
      </c>
      <c r="L174" s="50"/>
      <c r="M174" s="153"/>
      <c r="N174" s="56"/>
      <c r="O174" s="48"/>
    </row>
    <row r="175" spans="1:15" s="77" customFormat="1" x14ac:dyDescent="0.25">
      <c r="A175" s="312"/>
      <c r="B175" s="56"/>
      <c r="C175" s="48"/>
      <c r="D175" s="50"/>
      <c r="E175" s="49"/>
      <c r="F175" s="50"/>
      <c r="G175" s="49"/>
      <c r="H175" s="56"/>
      <c r="I175" s="49"/>
      <c r="J175" s="171" t="s">
        <v>865</v>
      </c>
      <c r="K175" s="172" t="str">
        <f>VLOOKUP(J175,Таблица25[],IF($B$1="RUS",2,3),FALSE)</f>
        <v>РЕПО С ЦК С КСУ пл. 1м CNY</v>
      </c>
      <c r="L175" s="50"/>
      <c r="M175" s="153"/>
      <c r="N175" s="56"/>
      <c r="O175" s="48"/>
    </row>
    <row r="176" spans="1:15" s="77" customFormat="1" x14ac:dyDescent="0.25">
      <c r="A176" s="312"/>
      <c r="B176" s="56"/>
      <c r="C176" s="48"/>
      <c r="D176" s="50"/>
      <c r="E176" s="49"/>
      <c r="F176" s="50"/>
      <c r="G176" s="49"/>
      <c r="H176" s="56"/>
      <c r="I176" s="49"/>
      <c r="J176" s="171" t="s">
        <v>866</v>
      </c>
      <c r="K176" s="172" t="str">
        <f>VLOOKUP(J176,Таблица25[],IF($B$1="RUS",2,3),FALSE)</f>
        <v>РЕПО С ЦК С КСУ пл. 2м CNY</v>
      </c>
      <c r="L176" s="50"/>
      <c r="M176" s="153"/>
      <c r="N176" s="56"/>
      <c r="O176" s="48"/>
    </row>
    <row r="177" spans="1:15" s="77" customFormat="1" x14ac:dyDescent="0.25">
      <c r="A177" s="312"/>
      <c r="B177" s="56"/>
      <c r="C177" s="48"/>
      <c r="D177" s="50"/>
      <c r="E177" s="49"/>
      <c r="F177" s="50"/>
      <c r="G177" s="49"/>
      <c r="H177" s="56"/>
      <c r="I177" s="49"/>
      <c r="J177" s="171" t="s">
        <v>867</v>
      </c>
      <c r="K177" s="172" t="str">
        <f>VLOOKUP(J177,Таблица25[],IF($B$1="RUS",2,3),FALSE)</f>
        <v>РЕПО С ЦК С КСУ пл. 3м CNY</v>
      </c>
      <c r="L177" s="50"/>
      <c r="M177" s="153"/>
      <c r="N177" s="56"/>
      <c r="O177" s="48"/>
    </row>
    <row r="178" spans="1:15" s="77" customFormat="1" x14ac:dyDescent="0.25">
      <c r="A178" s="312"/>
      <c r="B178" s="56"/>
      <c r="C178" s="48"/>
      <c r="D178" s="50"/>
      <c r="E178" s="49"/>
      <c r="F178" s="50"/>
      <c r="G178" s="49"/>
      <c r="H178" s="56"/>
      <c r="I178" s="49"/>
      <c r="J178" s="171" t="s">
        <v>868</v>
      </c>
      <c r="K178" s="172" t="str">
        <f>VLOOKUP(J178,Таблица25[],IF($B$1="RUS",2,3),FALSE)</f>
        <v>РЕПО С ЦК С КСУ пл. 6м CNY</v>
      </c>
      <c r="L178" s="50"/>
      <c r="M178" s="153"/>
      <c r="N178" s="56"/>
      <c r="O178" s="48"/>
    </row>
    <row r="179" spans="1:15" s="77" customFormat="1" x14ac:dyDescent="0.25">
      <c r="A179" s="312"/>
      <c r="B179" s="56"/>
      <c r="C179" s="48"/>
      <c r="D179" s="50"/>
      <c r="E179" s="49"/>
      <c r="F179" s="50"/>
      <c r="G179" s="49"/>
      <c r="H179" s="56"/>
      <c r="I179" s="49"/>
      <c r="J179" s="171" t="s">
        <v>869</v>
      </c>
      <c r="K179" s="172" t="str">
        <f>VLOOKUP(J179,Таблица25[],IF($B$1="RUS",2,3),FALSE)</f>
        <v>РЕПО С ЦК С КСУ пл. 7д CNY</v>
      </c>
      <c r="L179" s="50"/>
      <c r="M179" s="153"/>
      <c r="N179" s="56"/>
      <c r="O179" s="48"/>
    </row>
    <row r="180" spans="1:15" s="77" customFormat="1" x14ac:dyDescent="0.25">
      <c r="A180" s="312"/>
      <c r="B180" s="56"/>
      <c r="C180" s="48"/>
      <c r="D180" s="50"/>
      <c r="E180" s="49"/>
      <c r="F180" s="50"/>
      <c r="G180" s="49"/>
      <c r="H180" s="56"/>
      <c r="I180" s="49"/>
      <c r="J180" s="171" t="s">
        <v>870</v>
      </c>
      <c r="K180" s="172" t="str">
        <f>VLOOKUP(J180,Таблица25[],IF($B$1="RUS",2,3),FALSE)</f>
        <v>РЕПО С ЦК С КСУ пл. 9м CNY</v>
      </c>
      <c r="L180" s="50"/>
      <c r="M180" s="153"/>
      <c r="N180" s="56"/>
      <c r="O180" s="48"/>
    </row>
    <row r="181" spans="1:15" s="77" customFormat="1" x14ac:dyDescent="0.25">
      <c r="A181" s="312"/>
      <c r="B181" s="56"/>
      <c r="C181" s="48"/>
      <c r="D181" s="50"/>
      <c r="E181" s="49"/>
      <c r="F181" s="50"/>
      <c r="G181" s="49"/>
      <c r="H181" s="56"/>
      <c r="I181" s="49"/>
      <c r="J181" s="171" t="s">
        <v>840</v>
      </c>
      <c r="K181" s="172" t="str">
        <f>VLOOKUP(J181,Таблица25[],IF($B$1="RUS",2,3),FALSE)</f>
        <v>РЕПО с ЦК С КСУ адресное (расч. в CNY)</v>
      </c>
      <c r="L181" s="50"/>
      <c r="M181" s="153"/>
      <c r="N181" s="56"/>
      <c r="O181" s="48"/>
    </row>
    <row r="182" spans="1:15" s="77" customFormat="1" x14ac:dyDescent="0.25">
      <c r="A182" s="312"/>
      <c r="B182" s="56"/>
      <c r="C182" s="48"/>
      <c r="D182" s="50"/>
      <c r="E182" s="49"/>
      <c r="F182" s="50"/>
      <c r="G182" s="49"/>
      <c r="H182" s="56"/>
      <c r="I182" s="49"/>
      <c r="J182" s="171" t="s">
        <v>887</v>
      </c>
      <c r="K182" s="172" t="str">
        <f>VLOOKUP(J182,Таблица25[],IF($B$1="RUS",2,3),FALSE)</f>
        <v>Аукцион с ЦК с КСУ 5 недель</v>
      </c>
      <c r="L182" s="50"/>
      <c r="M182" s="153"/>
      <c r="N182" s="56"/>
      <c r="O182" s="48"/>
    </row>
    <row r="183" spans="1:15" s="77" customFormat="1" x14ac:dyDescent="0.25">
      <c r="A183" s="312"/>
      <c r="B183" s="56"/>
      <c r="C183" s="48"/>
      <c r="D183" s="50"/>
      <c r="E183" s="49"/>
      <c r="F183" s="50"/>
      <c r="G183" s="49"/>
      <c r="H183" s="56"/>
      <c r="I183" s="49"/>
      <c r="J183" s="171" t="s">
        <v>861</v>
      </c>
      <c r="K183" s="172" t="str">
        <f>VLOOKUP(J183,Таблица25[],IF($B$1="RUS",2,3),FALSE)</f>
        <v>РЕПО С ЦК С КСУ пл. 1 мес КлСт</v>
      </c>
      <c r="L183" s="50"/>
      <c r="M183" s="153"/>
      <c r="N183" s="56"/>
      <c r="O183" s="48"/>
    </row>
    <row r="184" spans="1:15" s="77" customFormat="1" x14ac:dyDescent="0.25">
      <c r="A184" s="312"/>
      <c r="B184" s="56"/>
      <c r="C184" s="48"/>
      <c r="D184" s="50"/>
      <c r="E184" s="49"/>
      <c r="F184" s="50"/>
      <c r="G184" s="49"/>
      <c r="H184" s="56"/>
      <c r="I184" s="49"/>
      <c r="J184" s="171" t="s">
        <v>862</v>
      </c>
      <c r="K184" s="172" t="str">
        <f>VLOOKUP(J184,Таблица25[],IF($B$1="RUS",2,3),FALSE)</f>
        <v>РЕПО С ЦК С КСУ пл. 3 мес КлСт</v>
      </c>
      <c r="L184" s="50"/>
      <c r="M184" s="153"/>
      <c r="N184" s="56"/>
      <c r="O184" s="48"/>
    </row>
    <row r="185" spans="1:15" s="77" customFormat="1" x14ac:dyDescent="0.25">
      <c r="A185" s="312"/>
      <c r="B185" s="56"/>
      <c r="C185" s="48"/>
      <c r="D185" s="50"/>
      <c r="E185" s="49"/>
      <c r="F185" s="50"/>
      <c r="G185" s="49"/>
      <c r="H185" s="56"/>
      <c r="I185" s="49"/>
      <c r="J185" s="171" t="s">
        <v>871</v>
      </c>
      <c r="K185" s="172" t="str">
        <f>VLOOKUP(J185,Таблица25[],IF($B$1="RUS",2,3),FALSE)</f>
        <v>Депозиты с ЦК адр. закл.</v>
      </c>
      <c r="L185" s="50"/>
      <c r="M185" s="153"/>
      <c r="N185" s="56"/>
      <c r="O185" s="48"/>
    </row>
    <row r="186" spans="1:15" s="77" customFormat="1" x14ac:dyDescent="0.25">
      <c r="A186" s="312"/>
      <c r="B186" s="56"/>
      <c r="C186" s="48"/>
      <c r="D186" s="50"/>
      <c r="E186" s="49"/>
      <c r="F186" s="50"/>
      <c r="G186" s="49"/>
      <c r="H186" s="56"/>
      <c r="I186" s="49"/>
      <c r="J186" s="171" t="s">
        <v>873</v>
      </c>
      <c r="K186" s="172" t="str">
        <f>VLOOKUP(J186,Таблица25[],IF($B$1="RUS",2,3),FALSE)</f>
        <v>Депозиты с ЦК адр. закл. в CNY</v>
      </c>
      <c r="L186" s="50"/>
      <c r="M186" s="153"/>
      <c r="N186" s="56"/>
      <c r="O186" s="48"/>
    </row>
    <row r="187" spans="1:15" s="77" customFormat="1" x14ac:dyDescent="0.25">
      <c r="A187" s="312"/>
      <c r="B187" s="56"/>
      <c r="C187" s="48"/>
      <c r="D187" s="50"/>
      <c r="E187" s="49"/>
      <c r="F187" s="50"/>
      <c r="G187" s="49"/>
      <c r="H187" s="56"/>
      <c r="I187" s="49"/>
      <c r="J187" s="171" t="s">
        <v>875</v>
      </c>
      <c r="K187" s="172" t="str">
        <f>VLOOKUP(J187,Таблица25[],IF($B$1="RUS",2,3),FALSE)</f>
        <v>Депозиты с ЦК адр. закл. в EUR</v>
      </c>
      <c r="L187" s="50"/>
      <c r="M187" s="153"/>
      <c r="N187" s="56"/>
      <c r="O187" s="48"/>
    </row>
    <row r="188" spans="1:15" s="77" customFormat="1" x14ac:dyDescent="0.25">
      <c r="A188" s="312"/>
      <c r="B188" s="56"/>
      <c r="C188" s="48"/>
      <c r="D188" s="50"/>
      <c r="E188" s="49"/>
      <c r="F188" s="50"/>
      <c r="G188" s="49"/>
      <c r="H188" s="56"/>
      <c r="I188" s="49"/>
      <c r="J188" s="171" t="s">
        <v>877</v>
      </c>
      <c r="K188" s="172" t="str">
        <f>VLOOKUP(J188,Таблица25[],IF($B$1="RUS",2,3),FALSE)</f>
        <v>Депозиты с ЦК адр. закл. в USD</v>
      </c>
      <c r="L188" s="50"/>
      <c r="M188" s="153"/>
      <c r="N188" s="56"/>
      <c r="O188" s="48"/>
    </row>
    <row r="189" spans="1:15" s="77" customFormat="1" x14ac:dyDescent="0.25">
      <c r="A189" s="312"/>
      <c r="B189" s="56"/>
      <c r="C189" s="48"/>
      <c r="D189" s="50"/>
      <c r="E189" s="49"/>
      <c r="F189" s="50"/>
      <c r="G189" s="49"/>
      <c r="H189" s="56"/>
      <c r="I189" s="49"/>
      <c r="J189" s="171" t="s">
        <v>879</v>
      </c>
      <c r="K189" s="172" t="str">
        <f>VLOOKUP(J189,Таблица25[],IF($B$1="RUS",2,3),FALSE)</f>
        <v>Депозиты с ЦК безад.закл.в CNY</v>
      </c>
      <c r="L189" s="50"/>
      <c r="M189" s="153"/>
      <c r="N189" s="56"/>
      <c r="O189" s="48"/>
    </row>
    <row r="190" spans="1:15" s="77" customFormat="1" x14ac:dyDescent="0.25">
      <c r="A190" s="312"/>
      <c r="B190" s="56"/>
      <c r="C190" s="48"/>
      <c r="D190" s="50"/>
      <c r="E190" s="49"/>
      <c r="F190" s="50"/>
      <c r="G190" s="49"/>
      <c r="H190" s="56"/>
      <c r="I190" s="49"/>
      <c r="J190" s="171" t="s">
        <v>881</v>
      </c>
      <c r="K190" s="172" t="str">
        <f>VLOOKUP(J190,Таблица25[],IF($B$1="RUS",2,3),FALSE)</f>
        <v>Депозиты с ЦК безад.закл.в EUR</v>
      </c>
      <c r="L190" s="50"/>
      <c r="M190" s="153"/>
      <c r="N190" s="56"/>
      <c r="O190" s="48"/>
    </row>
    <row r="191" spans="1:15" s="77" customFormat="1" x14ac:dyDescent="0.25">
      <c r="A191" s="312"/>
      <c r="B191" s="56"/>
      <c r="C191" s="48"/>
      <c r="D191" s="50"/>
      <c r="E191" s="49"/>
      <c r="F191" s="50"/>
      <c r="G191" s="49"/>
      <c r="H191" s="56"/>
      <c r="I191" s="49"/>
      <c r="J191" s="171" t="s">
        <v>883</v>
      </c>
      <c r="K191" s="172" t="str">
        <f>VLOOKUP(J191,Таблица25[],IF($B$1="RUS",2,3),FALSE)</f>
        <v>Депозиты с ЦК безад.закл.в USD</v>
      </c>
      <c r="L191" s="50"/>
      <c r="M191" s="153"/>
      <c r="N191" s="56"/>
      <c r="O191" s="48"/>
    </row>
    <row r="192" spans="1:15" s="77" customFormat="1" x14ac:dyDescent="0.25">
      <c r="A192" s="312"/>
      <c r="B192" s="56"/>
      <c r="C192" s="48"/>
      <c r="D192" s="50"/>
      <c r="E192" s="49"/>
      <c r="F192" s="50"/>
      <c r="G192" s="49"/>
      <c r="H192" s="56"/>
      <c r="I192" s="49"/>
      <c r="J192" s="171" t="s">
        <v>885</v>
      </c>
      <c r="K192" s="172" t="str">
        <f>VLOOKUP(J192,Таблица25[],IF($B$1="RUS",2,3),FALSE)</f>
        <v>Депозиты с ЦК безадр. закл.</v>
      </c>
      <c r="L192" s="50"/>
      <c r="M192" s="153"/>
      <c r="N192" s="56"/>
      <c r="O192" s="48"/>
    </row>
    <row r="193" spans="1:15" ht="15.75" thickBot="1" x14ac:dyDescent="0.3">
      <c r="A193" s="313"/>
      <c r="B193" s="56"/>
      <c r="C193" s="48"/>
      <c r="D193" s="50"/>
      <c r="E193" s="49"/>
      <c r="F193" s="50"/>
      <c r="G193" s="49"/>
      <c r="H193" s="56"/>
      <c r="I193" s="49"/>
      <c r="J193" s="171" t="s">
        <v>512</v>
      </c>
      <c r="K193" s="172" t="str">
        <f>VLOOKUP(J193,Таблица25[],IF($B$1="RUS",2,3),FALSE)</f>
        <v>Депозиты с ЦК аукцион закл. (для участников рынка депозитов с ЦК)</v>
      </c>
      <c r="L193" s="50"/>
      <c r="M193" s="153"/>
      <c r="N193" s="56"/>
      <c r="O193" s="48"/>
    </row>
    <row r="194" spans="1:15" ht="15" customHeight="1" x14ac:dyDescent="0.25">
      <c r="A194" s="308" t="str">
        <f>"CRED"&amp;" "&amp;VLOOKUP("CRED",Таблица16[],IF($B$1="RUS",2,3),FALSE)</f>
        <v>CRED Секция рынка кредитов</v>
      </c>
      <c r="B194" s="168"/>
      <c r="C194" s="163"/>
      <c r="D194" s="168"/>
      <c r="E194" s="163"/>
      <c r="F194" s="168"/>
      <c r="G194" s="163"/>
      <c r="H194" s="168"/>
      <c r="I194" s="163"/>
      <c r="J194" s="168"/>
      <c r="K194" s="163"/>
      <c r="L194" s="168"/>
      <c r="M194" s="163"/>
      <c r="N194" s="162" t="s">
        <v>825</v>
      </c>
      <c r="O194" s="163" t="s">
        <v>826</v>
      </c>
    </row>
    <row r="195" spans="1:15" ht="15" customHeight="1" x14ac:dyDescent="0.25">
      <c r="A195" s="309"/>
      <c r="B195" s="169"/>
      <c r="C195" s="165"/>
      <c r="D195" s="169"/>
      <c r="E195" s="165"/>
      <c r="F195" s="169"/>
      <c r="G195" s="165"/>
      <c r="H195" s="169"/>
      <c r="I195" s="165"/>
      <c r="J195" s="169"/>
      <c r="K195" s="165"/>
      <c r="L195" s="169"/>
      <c r="M195" s="165"/>
      <c r="N195" s="164" t="s">
        <v>827</v>
      </c>
      <c r="O195" s="165" t="s">
        <v>828</v>
      </c>
    </row>
    <row r="196" spans="1:15" ht="15" customHeight="1" x14ac:dyDescent="0.25">
      <c r="A196" s="309"/>
      <c r="B196" s="169"/>
      <c r="C196" s="165"/>
      <c r="D196" s="169"/>
      <c r="E196" s="165"/>
      <c r="F196" s="169"/>
      <c r="G196" s="165"/>
      <c r="H196" s="169"/>
      <c r="I196" s="165"/>
      <c r="J196" s="169"/>
      <c r="K196" s="165"/>
      <c r="L196" s="169"/>
      <c r="M196" s="165"/>
      <c r="N196" s="164" t="s">
        <v>829</v>
      </c>
      <c r="O196" s="165" t="s">
        <v>830</v>
      </c>
    </row>
    <row r="197" spans="1:15" ht="15" customHeight="1" thickBot="1" x14ac:dyDescent="0.3">
      <c r="A197" s="310"/>
      <c r="B197" s="170"/>
      <c r="C197" s="167"/>
      <c r="D197" s="170"/>
      <c r="E197" s="167"/>
      <c r="F197" s="170"/>
      <c r="G197" s="167"/>
      <c r="H197" s="170"/>
      <c r="I197" s="167"/>
      <c r="J197" s="170"/>
      <c r="K197" s="167"/>
      <c r="L197" s="170"/>
      <c r="M197" s="167"/>
      <c r="N197" s="166" t="s">
        <v>831</v>
      </c>
      <c r="O197" s="167" t="s">
        <v>832</v>
      </c>
    </row>
    <row r="198" spans="1:15" ht="15" customHeight="1" x14ac:dyDescent="0.25">
      <c r="A198" s="77"/>
    </row>
    <row r="199" spans="1:15" ht="15" customHeight="1" x14ac:dyDescent="0.25">
      <c r="A199" s="77"/>
    </row>
    <row r="200" spans="1:15" ht="15" customHeight="1" x14ac:dyDescent="0.25">
      <c r="A200" s="77"/>
    </row>
    <row r="201" spans="1:15" ht="15" customHeight="1" x14ac:dyDescent="0.25">
      <c r="A201" s="77"/>
    </row>
    <row r="202" spans="1:15" ht="15" customHeight="1" x14ac:dyDescent="0.25">
      <c r="A202" s="77"/>
    </row>
    <row r="203" spans="1:15" ht="15" customHeight="1" x14ac:dyDescent="0.25">
      <c r="A203" s="77"/>
    </row>
    <row r="204" spans="1:15" ht="15.75" customHeight="1" x14ac:dyDescent="0.25">
      <c r="A204" s="77"/>
    </row>
  </sheetData>
  <mergeCells count="15">
    <mergeCell ref="N3:O3"/>
    <mergeCell ref="A194:A197"/>
    <mergeCell ref="A116:A193"/>
    <mergeCell ref="L3:M3"/>
    <mergeCell ref="B3:C3"/>
    <mergeCell ref="D3:E3"/>
    <mergeCell ref="F3:G3"/>
    <mergeCell ref="H3:I3"/>
    <mergeCell ref="A72:A104"/>
    <mergeCell ref="A39:A71"/>
    <mergeCell ref="A105:A115"/>
    <mergeCell ref="J3:K3"/>
    <mergeCell ref="A4:A17"/>
    <mergeCell ref="A18:A24"/>
    <mergeCell ref="A25:A38"/>
  </mergeCells>
  <dataValidations count="1">
    <dataValidation type="list" allowBlank="1" showInputMessage="1" showErrorMessage="1" sqref="B1" xr:uid="{00000000-0002-0000-0100-000000000000}">
      <formula1>"RUS, ENG"</formula1>
    </dataValidation>
  </dataValidations>
  <pageMargins left="0.7" right="0.7" top="0.75" bottom="0.75" header="0.3" footer="0.3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S84"/>
  <sheetViews>
    <sheetView zoomScale="90" zoomScaleNormal="90" workbookViewId="0">
      <pane xSplit="2" ySplit="4" topLeftCell="L5" activePane="bottomRight" state="frozenSplit"/>
      <selection activeCell="C35" sqref="C35"/>
      <selection pane="topRight" activeCell="C35" sqref="C35"/>
      <selection pane="bottomLeft" activeCell="C35" sqref="C35"/>
      <selection pane="bottomRight" activeCell="B13" sqref="B13"/>
    </sheetView>
  </sheetViews>
  <sheetFormatPr defaultRowHeight="12" outlineLevelCol="1" x14ac:dyDescent="0.2"/>
  <cols>
    <col min="1" max="1" width="37.85546875" style="3" customWidth="1"/>
    <col min="2" max="2" width="77.28515625" style="3" customWidth="1"/>
    <col min="3" max="3" width="19" style="3" bestFit="1" customWidth="1"/>
    <col min="4" max="4" width="27.5703125" style="3" customWidth="1"/>
    <col min="5" max="5" width="19.42578125" style="3" customWidth="1"/>
    <col min="6" max="6" width="14" style="3" customWidth="1"/>
    <col min="7" max="7" width="13.5703125" style="3" customWidth="1"/>
    <col min="8" max="8" width="15.7109375" style="3" customWidth="1" outlineLevel="1"/>
    <col min="9" max="9" width="17.85546875" style="3" customWidth="1" outlineLevel="1"/>
    <col min="10" max="10" width="12" style="3" customWidth="1" outlineLevel="1"/>
    <col min="11" max="11" width="10.85546875" style="3" customWidth="1" outlineLevel="1"/>
    <col min="12" max="12" width="10.5703125" style="3" customWidth="1" outlineLevel="1"/>
    <col min="13" max="14" width="9.140625" style="3" customWidth="1" outlineLevel="1"/>
    <col min="15" max="15" width="12.140625" style="3" customWidth="1" outlineLevel="1"/>
    <col min="16" max="18" width="9.140625" style="3"/>
    <col min="19" max="19" width="13.7109375" style="3" customWidth="1"/>
    <col min="20" max="253" width="9.140625" style="3"/>
    <col min="254" max="254" width="59.7109375" style="3" customWidth="1"/>
    <col min="255" max="255" width="39.85546875" style="3" customWidth="1"/>
    <col min="256" max="256" width="37.85546875" style="3" customWidth="1"/>
    <col min="257" max="509" width="9.140625" style="3"/>
    <col min="510" max="510" width="59.7109375" style="3" customWidth="1"/>
    <col min="511" max="511" width="39.85546875" style="3" customWidth="1"/>
    <col min="512" max="512" width="37.85546875" style="3" customWidth="1"/>
    <col min="513" max="765" width="9.140625" style="3"/>
    <col min="766" max="766" width="59.7109375" style="3" customWidth="1"/>
    <col min="767" max="767" width="39.85546875" style="3" customWidth="1"/>
    <col min="768" max="768" width="37.85546875" style="3" customWidth="1"/>
    <col min="769" max="1021" width="9.140625" style="3"/>
    <col min="1022" max="1022" width="59.7109375" style="3" customWidth="1"/>
    <col min="1023" max="1023" width="39.85546875" style="3" customWidth="1"/>
    <col min="1024" max="1024" width="37.85546875" style="3" customWidth="1"/>
    <col min="1025" max="1277" width="9.140625" style="3"/>
    <col min="1278" max="1278" width="59.7109375" style="3" customWidth="1"/>
    <col min="1279" max="1279" width="39.85546875" style="3" customWidth="1"/>
    <col min="1280" max="1280" width="37.85546875" style="3" customWidth="1"/>
    <col min="1281" max="1533" width="9.140625" style="3"/>
    <col min="1534" max="1534" width="59.7109375" style="3" customWidth="1"/>
    <col min="1535" max="1535" width="39.85546875" style="3" customWidth="1"/>
    <col min="1536" max="1536" width="37.85546875" style="3" customWidth="1"/>
    <col min="1537" max="1789" width="9.140625" style="3"/>
    <col min="1790" max="1790" width="59.7109375" style="3" customWidth="1"/>
    <col min="1791" max="1791" width="39.85546875" style="3" customWidth="1"/>
    <col min="1792" max="1792" width="37.85546875" style="3" customWidth="1"/>
    <col min="1793" max="2045" width="9.140625" style="3"/>
    <col min="2046" max="2046" width="59.7109375" style="3" customWidth="1"/>
    <col min="2047" max="2047" width="39.85546875" style="3" customWidth="1"/>
    <col min="2048" max="2048" width="37.85546875" style="3" customWidth="1"/>
    <col min="2049" max="2301" width="9.140625" style="3"/>
    <col min="2302" max="2302" width="59.7109375" style="3" customWidth="1"/>
    <col min="2303" max="2303" width="39.85546875" style="3" customWidth="1"/>
    <col min="2304" max="2304" width="37.85546875" style="3" customWidth="1"/>
    <col min="2305" max="2557" width="9.140625" style="3"/>
    <col min="2558" max="2558" width="59.7109375" style="3" customWidth="1"/>
    <col min="2559" max="2559" width="39.85546875" style="3" customWidth="1"/>
    <col min="2560" max="2560" width="37.85546875" style="3" customWidth="1"/>
    <col min="2561" max="2813" width="9.140625" style="3"/>
    <col min="2814" max="2814" width="59.7109375" style="3" customWidth="1"/>
    <col min="2815" max="2815" width="39.85546875" style="3" customWidth="1"/>
    <col min="2816" max="2816" width="37.85546875" style="3" customWidth="1"/>
    <col min="2817" max="3069" width="9.140625" style="3"/>
    <col min="3070" max="3070" width="59.7109375" style="3" customWidth="1"/>
    <col min="3071" max="3071" width="39.85546875" style="3" customWidth="1"/>
    <col min="3072" max="3072" width="37.85546875" style="3" customWidth="1"/>
    <col min="3073" max="3325" width="9.140625" style="3"/>
    <col min="3326" max="3326" width="59.7109375" style="3" customWidth="1"/>
    <col min="3327" max="3327" width="39.85546875" style="3" customWidth="1"/>
    <col min="3328" max="3328" width="37.85546875" style="3" customWidth="1"/>
    <col min="3329" max="3581" width="9.140625" style="3"/>
    <col min="3582" max="3582" width="59.7109375" style="3" customWidth="1"/>
    <col min="3583" max="3583" width="39.85546875" style="3" customWidth="1"/>
    <col min="3584" max="3584" width="37.85546875" style="3" customWidth="1"/>
    <col min="3585" max="3837" width="9.140625" style="3"/>
    <col min="3838" max="3838" width="59.7109375" style="3" customWidth="1"/>
    <col min="3839" max="3839" width="39.85546875" style="3" customWidth="1"/>
    <col min="3840" max="3840" width="37.85546875" style="3" customWidth="1"/>
    <col min="3841" max="4093" width="9.140625" style="3"/>
    <col min="4094" max="4094" width="59.7109375" style="3" customWidth="1"/>
    <col min="4095" max="4095" width="39.85546875" style="3" customWidth="1"/>
    <col min="4096" max="4096" width="37.85546875" style="3" customWidth="1"/>
    <col min="4097" max="4349" width="9.140625" style="3"/>
    <col min="4350" max="4350" width="59.7109375" style="3" customWidth="1"/>
    <col min="4351" max="4351" width="39.85546875" style="3" customWidth="1"/>
    <col min="4352" max="4352" width="37.85546875" style="3" customWidth="1"/>
    <col min="4353" max="4605" width="9.140625" style="3"/>
    <col min="4606" max="4606" width="59.7109375" style="3" customWidth="1"/>
    <col min="4607" max="4607" width="39.85546875" style="3" customWidth="1"/>
    <col min="4608" max="4608" width="37.85546875" style="3" customWidth="1"/>
    <col min="4609" max="4861" width="9.140625" style="3"/>
    <col min="4862" max="4862" width="59.7109375" style="3" customWidth="1"/>
    <col min="4863" max="4863" width="39.85546875" style="3" customWidth="1"/>
    <col min="4864" max="4864" width="37.85546875" style="3" customWidth="1"/>
    <col min="4865" max="5117" width="9.140625" style="3"/>
    <col min="5118" max="5118" width="59.7109375" style="3" customWidth="1"/>
    <col min="5119" max="5119" width="39.85546875" style="3" customWidth="1"/>
    <col min="5120" max="5120" width="37.85546875" style="3" customWidth="1"/>
    <col min="5121" max="5373" width="9.140625" style="3"/>
    <col min="5374" max="5374" width="59.7109375" style="3" customWidth="1"/>
    <col min="5375" max="5375" width="39.85546875" style="3" customWidth="1"/>
    <col min="5376" max="5376" width="37.85546875" style="3" customWidth="1"/>
    <col min="5377" max="5629" width="9.140625" style="3"/>
    <col min="5630" max="5630" width="59.7109375" style="3" customWidth="1"/>
    <col min="5631" max="5631" width="39.85546875" style="3" customWidth="1"/>
    <col min="5632" max="5632" width="37.85546875" style="3" customWidth="1"/>
    <col min="5633" max="5885" width="9.140625" style="3"/>
    <col min="5886" max="5886" width="59.7109375" style="3" customWidth="1"/>
    <col min="5887" max="5887" width="39.85546875" style="3" customWidth="1"/>
    <col min="5888" max="5888" width="37.85546875" style="3" customWidth="1"/>
    <col min="5889" max="6141" width="9.140625" style="3"/>
    <col min="6142" max="6142" width="59.7109375" style="3" customWidth="1"/>
    <col min="6143" max="6143" width="39.85546875" style="3" customWidth="1"/>
    <col min="6144" max="6144" width="37.85546875" style="3" customWidth="1"/>
    <col min="6145" max="6397" width="9.140625" style="3"/>
    <col min="6398" max="6398" width="59.7109375" style="3" customWidth="1"/>
    <col min="6399" max="6399" width="39.85546875" style="3" customWidth="1"/>
    <col min="6400" max="6400" width="37.85546875" style="3" customWidth="1"/>
    <col min="6401" max="6653" width="9.140625" style="3"/>
    <col min="6654" max="6654" width="59.7109375" style="3" customWidth="1"/>
    <col min="6655" max="6655" width="39.85546875" style="3" customWidth="1"/>
    <col min="6656" max="6656" width="37.85546875" style="3" customWidth="1"/>
    <col min="6657" max="6909" width="9.140625" style="3"/>
    <col min="6910" max="6910" width="59.7109375" style="3" customWidth="1"/>
    <col min="6911" max="6911" width="39.85546875" style="3" customWidth="1"/>
    <col min="6912" max="6912" width="37.85546875" style="3" customWidth="1"/>
    <col min="6913" max="7165" width="9.140625" style="3"/>
    <col min="7166" max="7166" width="59.7109375" style="3" customWidth="1"/>
    <col min="7167" max="7167" width="39.85546875" style="3" customWidth="1"/>
    <col min="7168" max="7168" width="37.85546875" style="3" customWidth="1"/>
    <col min="7169" max="7421" width="9.140625" style="3"/>
    <col min="7422" max="7422" width="59.7109375" style="3" customWidth="1"/>
    <col min="7423" max="7423" width="39.85546875" style="3" customWidth="1"/>
    <col min="7424" max="7424" width="37.85546875" style="3" customWidth="1"/>
    <col min="7425" max="7677" width="9.140625" style="3"/>
    <col min="7678" max="7678" width="59.7109375" style="3" customWidth="1"/>
    <col min="7679" max="7679" width="39.85546875" style="3" customWidth="1"/>
    <col min="7680" max="7680" width="37.85546875" style="3" customWidth="1"/>
    <col min="7681" max="7933" width="9.140625" style="3"/>
    <col min="7934" max="7934" width="59.7109375" style="3" customWidth="1"/>
    <col min="7935" max="7935" width="39.85546875" style="3" customWidth="1"/>
    <col min="7936" max="7936" width="37.85546875" style="3" customWidth="1"/>
    <col min="7937" max="8189" width="9.140625" style="3"/>
    <col min="8190" max="8190" width="59.7109375" style="3" customWidth="1"/>
    <col min="8191" max="8191" width="39.85546875" style="3" customWidth="1"/>
    <col min="8192" max="8192" width="37.85546875" style="3" customWidth="1"/>
    <col min="8193" max="8445" width="9.140625" style="3"/>
    <col min="8446" max="8446" width="59.7109375" style="3" customWidth="1"/>
    <col min="8447" max="8447" width="39.85546875" style="3" customWidth="1"/>
    <col min="8448" max="8448" width="37.85546875" style="3" customWidth="1"/>
    <col min="8449" max="8701" width="9.140625" style="3"/>
    <col min="8702" max="8702" width="59.7109375" style="3" customWidth="1"/>
    <col min="8703" max="8703" width="39.85546875" style="3" customWidth="1"/>
    <col min="8704" max="8704" width="37.85546875" style="3" customWidth="1"/>
    <col min="8705" max="8957" width="9.140625" style="3"/>
    <col min="8958" max="8958" width="59.7109375" style="3" customWidth="1"/>
    <col min="8959" max="8959" width="39.85546875" style="3" customWidth="1"/>
    <col min="8960" max="8960" width="37.85546875" style="3" customWidth="1"/>
    <col min="8961" max="9213" width="9.140625" style="3"/>
    <col min="9214" max="9214" width="59.7109375" style="3" customWidth="1"/>
    <col min="9215" max="9215" width="39.85546875" style="3" customWidth="1"/>
    <col min="9216" max="9216" width="37.85546875" style="3" customWidth="1"/>
    <col min="9217" max="9469" width="9.140625" style="3"/>
    <col min="9470" max="9470" width="59.7109375" style="3" customWidth="1"/>
    <col min="9471" max="9471" width="39.85546875" style="3" customWidth="1"/>
    <col min="9472" max="9472" width="37.85546875" style="3" customWidth="1"/>
    <col min="9473" max="9725" width="9.140625" style="3"/>
    <col min="9726" max="9726" width="59.7109375" style="3" customWidth="1"/>
    <col min="9727" max="9727" width="39.85546875" style="3" customWidth="1"/>
    <col min="9728" max="9728" width="37.85546875" style="3" customWidth="1"/>
    <col min="9729" max="9981" width="9.140625" style="3"/>
    <col min="9982" max="9982" width="59.7109375" style="3" customWidth="1"/>
    <col min="9983" max="9983" width="39.85546875" style="3" customWidth="1"/>
    <col min="9984" max="9984" width="37.85546875" style="3" customWidth="1"/>
    <col min="9985" max="10237" width="9.140625" style="3"/>
    <col min="10238" max="10238" width="59.7109375" style="3" customWidth="1"/>
    <col min="10239" max="10239" width="39.85546875" style="3" customWidth="1"/>
    <col min="10240" max="10240" width="37.85546875" style="3" customWidth="1"/>
    <col min="10241" max="10493" width="9.140625" style="3"/>
    <col min="10494" max="10494" width="59.7109375" style="3" customWidth="1"/>
    <col min="10495" max="10495" width="39.85546875" style="3" customWidth="1"/>
    <col min="10496" max="10496" width="37.85546875" style="3" customWidth="1"/>
    <col min="10497" max="10749" width="9.140625" style="3"/>
    <col min="10750" max="10750" width="59.7109375" style="3" customWidth="1"/>
    <col min="10751" max="10751" width="39.85546875" style="3" customWidth="1"/>
    <col min="10752" max="10752" width="37.85546875" style="3" customWidth="1"/>
    <col min="10753" max="11005" width="9.140625" style="3"/>
    <col min="11006" max="11006" width="59.7109375" style="3" customWidth="1"/>
    <col min="11007" max="11007" width="39.85546875" style="3" customWidth="1"/>
    <col min="11008" max="11008" width="37.85546875" style="3" customWidth="1"/>
    <col min="11009" max="11261" width="9.140625" style="3"/>
    <col min="11262" max="11262" width="59.7109375" style="3" customWidth="1"/>
    <col min="11263" max="11263" width="39.85546875" style="3" customWidth="1"/>
    <col min="11264" max="11264" width="37.85546875" style="3" customWidth="1"/>
    <col min="11265" max="11517" width="9.140625" style="3"/>
    <col min="11518" max="11518" width="59.7109375" style="3" customWidth="1"/>
    <col min="11519" max="11519" width="39.85546875" style="3" customWidth="1"/>
    <col min="11520" max="11520" width="37.85546875" style="3" customWidth="1"/>
    <col min="11521" max="11773" width="9.140625" style="3"/>
    <col min="11774" max="11774" width="59.7109375" style="3" customWidth="1"/>
    <col min="11775" max="11775" width="39.85546875" style="3" customWidth="1"/>
    <col min="11776" max="11776" width="37.85546875" style="3" customWidth="1"/>
    <col min="11777" max="12029" width="9.140625" style="3"/>
    <col min="12030" max="12030" width="59.7109375" style="3" customWidth="1"/>
    <col min="12031" max="12031" width="39.85546875" style="3" customWidth="1"/>
    <col min="12032" max="12032" width="37.85546875" style="3" customWidth="1"/>
    <col min="12033" max="12285" width="9.140625" style="3"/>
    <col min="12286" max="12286" width="59.7109375" style="3" customWidth="1"/>
    <col min="12287" max="12287" width="39.85546875" style="3" customWidth="1"/>
    <col min="12288" max="12288" width="37.85546875" style="3" customWidth="1"/>
    <col min="12289" max="12541" width="9.140625" style="3"/>
    <col min="12542" max="12542" width="59.7109375" style="3" customWidth="1"/>
    <col min="12543" max="12543" width="39.85546875" style="3" customWidth="1"/>
    <col min="12544" max="12544" width="37.85546875" style="3" customWidth="1"/>
    <col min="12545" max="12797" width="9.140625" style="3"/>
    <col min="12798" max="12798" width="59.7109375" style="3" customWidth="1"/>
    <col min="12799" max="12799" width="39.85546875" style="3" customWidth="1"/>
    <col min="12800" max="12800" width="37.85546875" style="3" customWidth="1"/>
    <col min="12801" max="13053" width="9.140625" style="3"/>
    <col min="13054" max="13054" width="59.7109375" style="3" customWidth="1"/>
    <col min="13055" max="13055" width="39.85546875" style="3" customWidth="1"/>
    <col min="13056" max="13056" width="37.85546875" style="3" customWidth="1"/>
    <col min="13057" max="13309" width="9.140625" style="3"/>
    <col min="13310" max="13310" width="59.7109375" style="3" customWidth="1"/>
    <col min="13311" max="13311" width="39.85546875" style="3" customWidth="1"/>
    <col min="13312" max="13312" width="37.85546875" style="3" customWidth="1"/>
    <col min="13313" max="13565" width="9.140625" style="3"/>
    <col min="13566" max="13566" width="59.7109375" style="3" customWidth="1"/>
    <col min="13567" max="13567" width="39.85546875" style="3" customWidth="1"/>
    <col min="13568" max="13568" width="37.85546875" style="3" customWidth="1"/>
    <col min="13569" max="13821" width="9.140625" style="3"/>
    <col min="13822" max="13822" width="59.7109375" style="3" customWidth="1"/>
    <col min="13823" max="13823" width="39.85546875" style="3" customWidth="1"/>
    <col min="13824" max="13824" width="37.85546875" style="3" customWidth="1"/>
    <col min="13825" max="14077" width="9.140625" style="3"/>
    <col min="14078" max="14078" width="59.7109375" style="3" customWidth="1"/>
    <col min="14079" max="14079" width="39.85546875" style="3" customWidth="1"/>
    <col min="14080" max="14080" width="37.85546875" style="3" customWidth="1"/>
    <col min="14081" max="14333" width="9.140625" style="3"/>
    <col min="14334" max="14334" width="59.7109375" style="3" customWidth="1"/>
    <col min="14335" max="14335" width="39.85546875" style="3" customWidth="1"/>
    <col min="14336" max="14336" width="37.85546875" style="3" customWidth="1"/>
    <col min="14337" max="14589" width="9.140625" style="3"/>
    <col min="14590" max="14590" width="59.7109375" style="3" customWidth="1"/>
    <col min="14591" max="14591" width="39.85546875" style="3" customWidth="1"/>
    <col min="14592" max="14592" width="37.85546875" style="3" customWidth="1"/>
    <col min="14593" max="14845" width="9.140625" style="3"/>
    <col min="14846" max="14846" width="59.7109375" style="3" customWidth="1"/>
    <col min="14847" max="14847" width="39.85546875" style="3" customWidth="1"/>
    <col min="14848" max="14848" width="37.85546875" style="3" customWidth="1"/>
    <col min="14849" max="15101" width="9.140625" style="3"/>
    <col min="15102" max="15102" width="59.7109375" style="3" customWidth="1"/>
    <col min="15103" max="15103" width="39.85546875" style="3" customWidth="1"/>
    <col min="15104" max="15104" width="37.85546875" style="3" customWidth="1"/>
    <col min="15105" max="15357" width="9.140625" style="3"/>
    <col min="15358" max="15358" width="59.7109375" style="3" customWidth="1"/>
    <col min="15359" max="15359" width="39.85546875" style="3" customWidth="1"/>
    <col min="15360" max="15360" width="37.85546875" style="3" customWidth="1"/>
    <col min="15361" max="15613" width="9.140625" style="3"/>
    <col min="15614" max="15614" width="59.7109375" style="3" customWidth="1"/>
    <col min="15615" max="15615" width="39.85546875" style="3" customWidth="1"/>
    <col min="15616" max="15616" width="37.85546875" style="3" customWidth="1"/>
    <col min="15617" max="15869" width="9.140625" style="3"/>
    <col min="15870" max="15870" width="59.7109375" style="3" customWidth="1"/>
    <col min="15871" max="15871" width="39.85546875" style="3" customWidth="1"/>
    <col min="15872" max="15872" width="37.85546875" style="3" customWidth="1"/>
    <col min="15873" max="16125" width="9.140625" style="3"/>
    <col min="16126" max="16126" width="59.7109375" style="3" customWidth="1"/>
    <col min="16127" max="16127" width="39.85546875" style="3" customWidth="1"/>
    <col min="16128" max="16128" width="37.85546875" style="3" customWidth="1"/>
    <col min="16129" max="16384" width="9.140625" style="3"/>
  </cols>
  <sheetData>
    <row r="1" spans="1:19" ht="12.75" x14ac:dyDescent="0.2">
      <c r="A1" s="2" t="s">
        <v>587</v>
      </c>
    </row>
    <row r="2" spans="1:19" ht="15" customHeight="1" x14ac:dyDescent="0.2">
      <c r="A2" s="3" t="s">
        <v>193</v>
      </c>
      <c r="J2" s="325" t="s">
        <v>192</v>
      </c>
      <c r="K2" s="325"/>
      <c r="L2" s="325" t="s">
        <v>94</v>
      </c>
      <c r="M2" s="325"/>
      <c r="N2" s="325"/>
      <c r="O2" s="325"/>
      <c r="P2" s="325" t="s">
        <v>1105</v>
      </c>
      <c r="Q2" s="325"/>
      <c r="R2" s="325"/>
      <c r="S2" s="325"/>
    </row>
    <row r="3" spans="1:19" ht="39.75" customHeight="1" x14ac:dyDescent="0.2">
      <c r="A3" s="6" t="s">
        <v>48</v>
      </c>
      <c r="B3" s="6" t="s">
        <v>697</v>
      </c>
      <c r="C3" s="6" t="s">
        <v>50</v>
      </c>
      <c r="D3" s="6" t="s">
        <v>199</v>
      </c>
      <c r="E3" s="6" t="s">
        <v>195</v>
      </c>
      <c r="F3" s="4" t="s">
        <v>99</v>
      </c>
      <c r="G3" s="4" t="s">
        <v>100</v>
      </c>
      <c r="H3" s="112" t="s">
        <v>737</v>
      </c>
      <c r="I3" s="112" t="s">
        <v>738</v>
      </c>
      <c r="J3" s="4" t="s">
        <v>107</v>
      </c>
      <c r="K3" s="4" t="s">
        <v>108</v>
      </c>
      <c r="L3" s="4" t="s">
        <v>95</v>
      </c>
      <c r="M3" s="4" t="s">
        <v>96</v>
      </c>
      <c r="N3" s="4" t="s">
        <v>97</v>
      </c>
      <c r="O3" s="4" t="s">
        <v>684</v>
      </c>
      <c r="P3" s="4" t="s">
        <v>1097</v>
      </c>
      <c r="Q3" s="4" t="s">
        <v>1098</v>
      </c>
      <c r="R3" s="4" t="s">
        <v>1099</v>
      </c>
      <c r="S3" s="4" t="s">
        <v>1100</v>
      </c>
    </row>
    <row r="4" spans="1:19" ht="26.25" customHeight="1" x14ac:dyDescent="0.2">
      <c r="A4" s="7" t="s">
        <v>48</v>
      </c>
      <c r="B4" s="7" t="s">
        <v>49</v>
      </c>
      <c r="C4" s="7" t="s">
        <v>50</v>
      </c>
      <c r="D4" s="7" t="s">
        <v>51</v>
      </c>
      <c r="E4" s="7" t="s">
        <v>194</v>
      </c>
      <c r="F4" s="8" t="s">
        <v>99</v>
      </c>
      <c r="G4" s="8" t="s">
        <v>100</v>
      </c>
      <c r="H4" s="8" t="s">
        <v>102</v>
      </c>
      <c r="I4" s="8" t="s">
        <v>101</v>
      </c>
      <c r="J4" s="8" t="s">
        <v>107</v>
      </c>
      <c r="K4" s="8" t="s">
        <v>108</v>
      </c>
      <c r="L4" s="8" t="s">
        <v>95</v>
      </c>
      <c r="M4" s="8" t="s">
        <v>96</v>
      </c>
      <c r="N4" s="8" t="s">
        <v>97</v>
      </c>
      <c r="O4" s="8" t="s">
        <v>684</v>
      </c>
      <c r="P4" s="195" t="s">
        <v>1101</v>
      </c>
      <c r="Q4" s="195" t="s">
        <v>1102</v>
      </c>
      <c r="R4" s="195" t="s">
        <v>1103</v>
      </c>
      <c r="S4" s="195" t="s">
        <v>1104</v>
      </c>
    </row>
    <row r="5" spans="1:19" x14ac:dyDescent="0.2">
      <c r="A5" s="9" t="s">
        <v>243</v>
      </c>
      <c r="B5" s="9" t="s">
        <v>52</v>
      </c>
      <c r="C5" s="9" t="s">
        <v>244</v>
      </c>
      <c r="D5" s="9" t="s">
        <v>53</v>
      </c>
      <c r="E5" s="9" t="s">
        <v>197</v>
      </c>
      <c r="F5" s="9" t="s">
        <v>103</v>
      </c>
      <c r="G5" s="9" t="s">
        <v>105</v>
      </c>
      <c r="H5" s="89"/>
      <c r="I5" s="89"/>
      <c r="J5" s="89"/>
      <c r="K5" s="89"/>
      <c r="L5" s="89" t="s">
        <v>4</v>
      </c>
      <c r="M5" s="89" t="s">
        <v>4</v>
      </c>
      <c r="N5" s="89"/>
      <c r="P5" s="193" t="s">
        <v>4</v>
      </c>
      <c r="Q5" s="193" t="s">
        <v>4</v>
      </c>
      <c r="R5" s="193" t="s">
        <v>4</v>
      </c>
      <c r="S5" s="193" t="s">
        <v>4</v>
      </c>
    </row>
    <row r="6" spans="1:19" x14ac:dyDescent="0.2">
      <c r="A6" s="9" t="s">
        <v>243</v>
      </c>
      <c r="B6" s="9" t="s">
        <v>52</v>
      </c>
      <c r="C6" s="9" t="s">
        <v>244</v>
      </c>
      <c r="D6" s="9" t="s">
        <v>57</v>
      </c>
      <c r="E6" s="9" t="s">
        <v>198</v>
      </c>
      <c r="F6" s="9" t="s">
        <v>103</v>
      </c>
      <c r="G6" s="9" t="s">
        <v>105</v>
      </c>
      <c r="H6" s="89" t="s">
        <v>4</v>
      </c>
      <c r="I6" s="89"/>
      <c r="J6" s="89"/>
      <c r="K6" s="89"/>
      <c r="L6" s="89"/>
      <c r="M6" s="89"/>
      <c r="N6" s="89"/>
      <c r="P6" s="193" t="s">
        <v>4</v>
      </c>
      <c r="Q6" s="193" t="s">
        <v>4</v>
      </c>
      <c r="R6" s="193" t="s">
        <v>4</v>
      </c>
      <c r="S6" s="193" t="s">
        <v>4</v>
      </c>
    </row>
    <row r="7" spans="1:19" x14ac:dyDescent="0.2">
      <c r="A7" s="9" t="s">
        <v>243</v>
      </c>
      <c r="B7" s="9" t="s">
        <v>58</v>
      </c>
      <c r="C7" s="9" t="s">
        <v>244</v>
      </c>
      <c r="D7" s="9" t="s">
        <v>59</v>
      </c>
      <c r="E7" s="9" t="s">
        <v>197</v>
      </c>
      <c r="F7" s="9" t="s">
        <v>103</v>
      </c>
      <c r="G7" s="9" t="s">
        <v>105</v>
      </c>
      <c r="H7" s="89" t="s">
        <v>4</v>
      </c>
      <c r="I7" s="89" t="s">
        <v>4</v>
      </c>
      <c r="J7" s="89"/>
      <c r="K7" s="89"/>
      <c r="L7" s="89"/>
      <c r="M7" s="89"/>
      <c r="N7" s="89"/>
      <c r="P7" s="193" t="s">
        <v>4</v>
      </c>
      <c r="Q7" s="193" t="s">
        <v>4</v>
      </c>
      <c r="R7" s="193" t="s">
        <v>4</v>
      </c>
      <c r="S7" s="193" t="s">
        <v>4</v>
      </c>
    </row>
    <row r="8" spans="1:19" x14ac:dyDescent="0.2">
      <c r="A8" s="9" t="s">
        <v>243</v>
      </c>
      <c r="B8" s="9" t="s">
        <v>52</v>
      </c>
      <c r="C8" s="9" t="s">
        <v>244</v>
      </c>
      <c r="D8" s="9" t="s">
        <v>54</v>
      </c>
      <c r="E8" s="9" t="s">
        <v>197</v>
      </c>
      <c r="F8" s="9" t="s">
        <v>103</v>
      </c>
      <c r="G8" s="9" t="s">
        <v>105</v>
      </c>
      <c r="H8" s="89" t="s">
        <v>4</v>
      </c>
      <c r="I8" s="89"/>
      <c r="J8" s="89"/>
      <c r="K8" s="89"/>
      <c r="L8" s="89"/>
      <c r="M8" s="89"/>
      <c r="N8" s="89"/>
      <c r="P8" s="193"/>
      <c r="Q8" s="193" t="s">
        <v>4</v>
      </c>
      <c r="R8" s="193"/>
      <c r="S8" s="193"/>
    </row>
    <row r="9" spans="1:19" x14ac:dyDescent="0.2">
      <c r="A9" s="9" t="s">
        <v>243</v>
      </c>
      <c r="B9" s="9" t="s">
        <v>52</v>
      </c>
      <c r="C9" s="9" t="s">
        <v>244</v>
      </c>
      <c r="D9" s="9" t="s">
        <v>55</v>
      </c>
      <c r="E9" s="9" t="s">
        <v>198</v>
      </c>
      <c r="F9" s="9" t="s">
        <v>103</v>
      </c>
      <c r="G9" s="9" t="s">
        <v>105</v>
      </c>
      <c r="H9" s="89" t="s">
        <v>4</v>
      </c>
      <c r="I9" s="89"/>
      <c r="J9" s="89"/>
      <c r="K9" s="89"/>
      <c r="L9" s="89"/>
      <c r="M9" s="89"/>
      <c r="N9" s="89"/>
      <c r="P9" s="193"/>
      <c r="Q9" s="193" t="s">
        <v>4</v>
      </c>
      <c r="R9" s="193"/>
      <c r="S9" s="193"/>
    </row>
    <row r="10" spans="1:19" x14ac:dyDescent="0.2">
      <c r="A10" s="9" t="s">
        <v>243</v>
      </c>
      <c r="B10" s="9" t="s">
        <v>52</v>
      </c>
      <c r="C10" s="9" t="s">
        <v>56</v>
      </c>
      <c r="D10" s="9" t="s">
        <v>53</v>
      </c>
      <c r="E10" s="9" t="s">
        <v>197</v>
      </c>
      <c r="F10" s="9" t="s">
        <v>103</v>
      </c>
      <c r="G10" s="9" t="s">
        <v>105</v>
      </c>
      <c r="H10" s="89" t="s">
        <v>4</v>
      </c>
      <c r="I10" s="89" t="s">
        <v>4</v>
      </c>
      <c r="J10" s="89" t="s">
        <v>4</v>
      </c>
      <c r="K10" s="89" t="s">
        <v>4</v>
      </c>
      <c r="L10" s="89" t="s">
        <v>4</v>
      </c>
      <c r="M10" s="89" t="s">
        <v>4</v>
      </c>
      <c r="N10" s="89" t="s">
        <v>4</v>
      </c>
      <c r="O10" s="89" t="s">
        <v>4</v>
      </c>
      <c r="P10" s="193" t="s">
        <v>4</v>
      </c>
      <c r="Q10" s="193" t="s">
        <v>4</v>
      </c>
      <c r="R10" s="193" t="s">
        <v>4</v>
      </c>
      <c r="S10" s="193" t="s">
        <v>4</v>
      </c>
    </row>
    <row r="11" spans="1:19" x14ac:dyDescent="0.2">
      <c r="A11" s="9" t="s">
        <v>243</v>
      </c>
      <c r="B11" s="9" t="s">
        <v>52</v>
      </c>
      <c r="C11" s="9" t="s">
        <v>56</v>
      </c>
      <c r="D11" s="9" t="s">
        <v>57</v>
      </c>
      <c r="E11" s="9" t="s">
        <v>198</v>
      </c>
      <c r="F11" s="9" t="s">
        <v>103</v>
      </c>
      <c r="G11" s="9" t="s">
        <v>105</v>
      </c>
      <c r="H11" s="89" t="s">
        <v>4</v>
      </c>
      <c r="I11" s="89" t="s">
        <v>4</v>
      </c>
      <c r="J11" s="89"/>
      <c r="K11" s="89"/>
      <c r="L11" s="89"/>
      <c r="M11" s="89"/>
      <c r="N11" s="89"/>
      <c r="P11" s="193" t="s">
        <v>4</v>
      </c>
      <c r="Q11" s="193" t="s">
        <v>4</v>
      </c>
      <c r="R11" s="193" t="s">
        <v>4</v>
      </c>
      <c r="S11" s="193" t="s">
        <v>4</v>
      </c>
    </row>
    <row r="12" spans="1:19" x14ac:dyDescent="0.2">
      <c r="A12" s="9" t="s">
        <v>243</v>
      </c>
      <c r="B12" s="9" t="s">
        <v>52</v>
      </c>
      <c r="C12" s="9" t="s">
        <v>56</v>
      </c>
      <c r="D12" s="9" t="s">
        <v>54</v>
      </c>
      <c r="E12" s="9" t="s">
        <v>197</v>
      </c>
      <c r="F12" s="9" t="s">
        <v>103</v>
      </c>
      <c r="G12" s="9" t="s">
        <v>105</v>
      </c>
      <c r="H12" s="89" t="s">
        <v>4</v>
      </c>
      <c r="I12" s="89"/>
      <c r="J12" s="89"/>
      <c r="K12" s="89"/>
      <c r="L12" s="89"/>
      <c r="M12" s="89"/>
      <c r="N12" s="89"/>
      <c r="P12" s="193"/>
      <c r="Q12" s="193" t="s">
        <v>4</v>
      </c>
      <c r="R12" s="193"/>
      <c r="S12" s="193"/>
    </row>
    <row r="13" spans="1:19" x14ac:dyDescent="0.2">
      <c r="A13" s="9" t="s">
        <v>243</v>
      </c>
      <c r="B13" s="9" t="s">
        <v>52</v>
      </c>
      <c r="C13" s="9" t="s">
        <v>56</v>
      </c>
      <c r="D13" s="9" t="s">
        <v>55</v>
      </c>
      <c r="E13" s="9" t="s">
        <v>198</v>
      </c>
      <c r="F13" s="9" t="s">
        <v>103</v>
      </c>
      <c r="G13" s="9" t="s">
        <v>105</v>
      </c>
      <c r="H13" s="89" t="s">
        <v>4</v>
      </c>
      <c r="I13" s="89"/>
      <c r="J13" s="89"/>
      <c r="K13" s="89"/>
      <c r="L13" s="89"/>
      <c r="M13" s="89"/>
      <c r="N13" s="89"/>
      <c r="P13" s="193"/>
      <c r="Q13" s="193" t="s">
        <v>4</v>
      </c>
      <c r="R13" s="193"/>
      <c r="S13" s="193"/>
    </row>
    <row r="14" spans="1:19" x14ac:dyDescent="0.2">
      <c r="A14" s="9" t="s">
        <v>243</v>
      </c>
      <c r="B14" s="9" t="s">
        <v>58</v>
      </c>
      <c r="C14" s="9" t="s">
        <v>56</v>
      </c>
      <c r="D14" s="9" t="s">
        <v>59</v>
      </c>
      <c r="E14" s="9" t="s">
        <v>197</v>
      </c>
      <c r="F14" s="9" t="s">
        <v>103</v>
      </c>
      <c r="G14" s="9" t="s">
        <v>105</v>
      </c>
      <c r="H14" s="89" t="s">
        <v>4</v>
      </c>
      <c r="I14" s="89" t="s">
        <v>4</v>
      </c>
      <c r="J14" s="89"/>
      <c r="K14" s="89"/>
      <c r="L14" s="89"/>
      <c r="M14" s="89"/>
      <c r="N14" s="89"/>
      <c r="P14" s="193" t="s">
        <v>4</v>
      </c>
      <c r="Q14" s="193" t="s">
        <v>4</v>
      </c>
      <c r="R14" s="193" t="s">
        <v>4</v>
      </c>
      <c r="S14" s="193" t="s">
        <v>4</v>
      </c>
    </row>
    <row r="15" spans="1:19" x14ac:dyDescent="0.2">
      <c r="A15" s="9" t="s">
        <v>243</v>
      </c>
      <c r="B15" s="9" t="s">
        <v>52</v>
      </c>
      <c r="C15" s="9" t="s">
        <v>1096</v>
      </c>
      <c r="D15" s="9" t="s">
        <v>53</v>
      </c>
      <c r="E15" s="9" t="s">
        <v>197</v>
      </c>
      <c r="F15" s="9" t="s">
        <v>103</v>
      </c>
      <c r="G15" s="9" t="s">
        <v>105</v>
      </c>
      <c r="H15" s="89" t="s">
        <v>4</v>
      </c>
      <c r="I15" s="89" t="s">
        <v>4</v>
      </c>
      <c r="J15" s="89"/>
      <c r="K15" s="89"/>
      <c r="L15" s="89"/>
      <c r="M15" s="89"/>
      <c r="N15" s="89"/>
      <c r="P15" s="193" t="s">
        <v>4</v>
      </c>
      <c r="Q15" s="193" t="s">
        <v>4</v>
      </c>
      <c r="R15" s="193" t="s">
        <v>4</v>
      </c>
      <c r="S15" s="193" t="s">
        <v>4</v>
      </c>
    </row>
    <row r="16" spans="1:19" x14ac:dyDescent="0.2">
      <c r="A16" s="9" t="s">
        <v>243</v>
      </c>
      <c r="B16" s="9" t="s">
        <v>1095</v>
      </c>
      <c r="C16" s="9" t="s">
        <v>60</v>
      </c>
      <c r="D16" s="9" t="s">
        <v>53</v>
      </c>
      <c r="E16" s="9" t="s">
        <v>197</v>
      </c>
      <c r="F16" s="9" t="s">
        <v>103</v>
      </c>
      <c r="G16" s="9" t="s">
        <v>105</v>
      </c>
      <c r="H16" s="89" t="s">
        <v>4</v>
      </c>
      <c r="I16" s="89" t="s">
        <v>4</v>
      </c>
      <c r="J16" s="89"/>
      <c r="K16" s="89"/>
      <c r="L16" s="89"/>
      <c r="M16" s="89"/>
      <c r="N16" s="89"/>
      <c r="P16" s="193"/>
      <c r="Q16" s="193" t="s">
        <v>4</v>
      </c>
      <c r="R16" s="193"/>
      <c r="S16" s="193"/>
    </row>
    <row r="17" spans="1:19" x14ac:dyDescent="0.2">
      <c r="A17" s="9" t="s">
        <v>243</v>
      </c>
      <c r="B17" s="9" t="s">
        <v>1095</v>
      </c>
      <c r="C17" s="9" t="s">
        <v>60</v>
      </c>
      <c r="D17" s="9" t="s">
        <v>57</v>
      </c>
      <c r="E17" s="9" t="s">
        <v>198</v>
      </c>
      <c r="F17" s="9" t="s">
        <v>103</v>
      </c>
      <c r="G17" s="9" t="s">
        <v>105</v>
      </c>
      <c r="H17" s="89" t="s">
        <v>4</v>
      </c>
      <c r="I17" s="89" t="s">
        <v>4</v>
      </c>
      <c r="J17" s="89"/>
      <c r="K17" s="89"/>
      <c r="L17" s="89"/>
      <c r="M17" s="89"/>
      <c r="N17" s="89"/>
      <c r="P17" s="193"/>
      <c r="Q17" s="193" t="s">
        <v>4</v>
      </c>
      <c r="R17" s="193"/>
      <c r="S17" s="193"/>
    </row>
    <row r="18" spans="1:19" x14ac:dyDescent="0.2">
      <c r="A18" s="9" t="s">
        <v>243</v>
      </c>
      <c r="B18" s="9" t="s">
        <v>58</v>
      </c>
      <c r="C18" s="9" t="s">
        <v>60</v>
      </c>
      <c r="D18" s="9" t="s">
        <v>59</v>
      </c>
      <c r="E18" s="9" t="s">
        <v>197</v>
      </c>
      <c r="F18" s="9" t="s">
        <v>103</v>
      </c>
      <c r="G18" s="9" t="s">
        <v>105</v>
      </c>
      <c r="H18" s="89" t="s">
        <v>4</v>
      </c>
      <c r="I18" s="89" t="s">
        <v>4</v>
      </c>
      <c r="J18" s="89"/>
      <c r="K18" s="89"/>
      <c r="L18" s="89"/>
      <c r="M18" s="89"/>
      <c r="N18" s="89"/>
      <c r="P18" s="193"/>
      <c r="Q18" s="193" t="s">
        <v>4</v>
      </c>
      <c r="R18" s="193"/>
      <c r="S18" s="193"/>
    </row>
    <row r="19" spans="1:19" x14ac:dyDescent="0.2">
      <c r="A19" s="11" t="s">
        <v>243</v>
      </c>
      <c r="B19" s="11" t="s">
        <v>1095</v>
      </c>
      <c r="C19" s="11" t="s">
        <v>60</v>
      </c>
      <c r="D19" s="11" t="s">
        <v>201</v>
      </c>
      <c r="E19" s="11" t="s">
        <v>200</v>
      </c>
      <c r="F19" s="11" t="s">
        <v>103</v>
      </c>
      <c r="G19" s="11" t="s">
        <v>105</v>
      </c>
      <c r="H19" s="105" t="s">
        <v>4</v>
      </c>
      <c r="I19" s="105" t="s">
        <v>4</v>
      </c>
      <c r="J19" s="105"/>
      <c r="K19" s="105"/>
      <c r="L19" s="105"/>
      <c r="M19" s="105"/>
      <c r="N19" s="105"/>
      <c r="P19" s="193"/>
      <c r="Q19" s="193" t="s">
        <v>4</v>
      </c>
      <c r="R19" s="193"/>
      <c r="S19" s="193"/>
    </row>
    <row r="20" spans="1:19" x14ac:dyDescent="0.2">
      <c r="A20" s="11" t="s">
        <v>243</v>
      </c>
      <c r="B20" s="11" t="s">
        <v>61</v>
      </c>
      <c r="C20" s="11" t="s">
        <v>56</v>
      </c>
      <c r="D20" s="11" t="s">
        <v>53</v>
      </c>
      <c r="E20" s="11" t="s">
        <v>197</v>
      </c>
      <c r="F20" s="11" t="s">
        <v>103</v>
      </c>
      <c r="G20" s="11" t="s">
        <v>105</v>
      </c>
      <c r="H20" s="105" t="s">
        <v>4</v>
      </c>
      <c r="I20" s="105" t="s">
        <v>4</v>
      </c>
      <c r="J20" s="105"/>
      <c r="K20" s="105"/>
      <c r="L20" s="105"/>
      <c r="M20" s="105"/>
      <c r="N20" s="105"/>
      <c r="P20" s="194" t="s">
        <v>4</v>
      </c>
      <c r="Q20" s="193" t="s">
        <v>4</v>
      </c>
      <c r="R20" s="194" t="s">
        <v>4</v>
      </c>
      <c r="S20" s="194" t="s">
        <v>4</v>
      </c>
    </row>
    <row r="21" spans="1:19" x14ac:dyDescent="0.2">
      <c r="A21" s="11" t="s">
        <v>243</v>
      </c>
      <c r="B21" s="11" t="s">
        <v>61</v>
      </c>
      <c r="C21" s="11" t="s">
        <v>56</v>
      </c>
      <c r="D21" s="11" t="s">
        <v>57</v>
      </c>
      <c r="E21" s="11" t="s">
        <v>198</v>
      </c>
      <c r="F21" s="11" t="s">
        <v>103</v>
      </c>
      <c r="G21" s="11" t="s">
        <v>105</v>
      </c>
      <c r="H21" s="105" t="s">
        <v>4</v>
      </c>
      <c r="I21" s="105" t="s">
        <v>4</v>
      </c>
      <c r="J21" s="105"/>
      <c r="K21" s="105"/>
      <c r="L21" s="105"/>
      <c r="M21" s="105"/>
      <c r="N21" s="105"/>
      <c r="P21" s="194" t="s">
        <v>4</v>
      </c>
      <c r="Q21" s="193" t="s">
        <v>4</v>
      </c>
      <c r="R21" s="194" t="s">
        <v>4</v>
      </c>
      <c r="S21" s="194" t="s">
        <v>4</v>
      </c>
    </row>
    <row r="22" spans="1:19" x14ac:dyDescent="0.2">
      <c r="A22" s="11" t="s">
        <v>243</v>
      </c>
      <c r="B22" s="11" t="s">
        <v>62</v>
      </c>
      <c r="C22" s="11"/>
      <c r="D22" s="11" t="s">
        <v>63</v>
      </c>
      <c r="E22" s="11" t="s">
        <v>197</v>
      </c>
      <c r="F22" s="11" t="s">
        <v>104</v>
      </c>
      <c r="G22" s="11" t="s">
        <v>106</v>
      </c>
      <c r="H22" s="105"/>
      <c r="I22" s="105" t="s">
        <v>4</v>
      </c>
      <c r="J22" s="105"/>
      <c r="K22" s="105"/>
      <c r="L22" s="105"/>
      <c r="M22" s="105"/>
      <c r="N22" s="105"/>
      <c r="P22" s="194" t="s">
        <v>4</v>
      </c>
      <c r="Q22" s="193" t="s">
        <v>4</v>
      </c>
      <c r="R22" s="194" t="s">
        <v>4</v>
      </c>
      <c r="S22" s="194"/>
    </row>
    <row r="23" spans="1:19" x14ac:dyDescent="0.2">
      <c r="A23" s="11" t="s">
        <v>70</v>
      </c>
      <c r="B23" s="11" t="s">
        <v>71</v>
      </c>
      <c r="C23" s="11"/>
      <c r="D23" s="11" t="s">
        <v>63</v>
      </c>
      <c r="E23" s="11" t="s">
        <v>197</v>
      </c>
      <c r="F23" s="11" t="s">
        <v>104</v>
      </c>
      <c r="G23" s="11" t="s">
        <v>106</v>
      </c>
      <c r="H23" s="105"/>
      <c r="I23" s="105" t="s">
        <v>4</v>
      </c>
      <c r="J23" s="105"/>
      <c r="K23" s="105"/>
      <c r="L23" s="105"/>
      <c r="M23" s="105"/>
      <c r="N23" s="105"/>
      <c r="P23" s="194" t="s">
        <v>4</v>
      </c>
      <c r="Q23" s="193" t="s">
        <v>4</v>
      </c>
      <c r="R23" s="194" t="s">
        <v>4</v>
      </c>
      <c r="S23" s="194"/>
    </row>
    <row r="24" spans="1:19" x14ac:dyDescent="0.2">
      <c r="A24" s="11" t="s">
        <v>81</v>
      </c>
      <c r="B24" s="11" t="s">
        <v>82</v>
      </c>
      <c r="C24" s="11" t="s">
        <v>56</v>
      </c>
      <c r="D24" s="11" t="s">
        <v>53</v>
      </c>
      <c r="E24" s="11" t="s">
        <v>197</v>
      </c>
      <c r="F24" s="11" t="s">
        <v>103</v>
      </c>
      <c r="G24" s="11" t="s">
        <v>105</v>
      </c>
      <c r="H24" s="105" t="s">
        <v>4</v>
      </c>
      <c r="I24" s="105" t="s">
        <v>4</v>
      </c>
      <c r="J24" s="105"/>
      <c r="K24" s="105"/>
      <c r="L24" s="105"/>
      <c r="M24" s="105"/>
      <c r="N24" s="105"/>
      <c r="P24" s="193"/>
      <c r="Q24" s="193" t="s">
        <v>4</v>
      </c>
      <c r="R24" s="193"/>
      <c r="S24" s="193"/>
    </row>
    <row r="25" spans="1:19" x14ac:dyDescent="0.2">
      <c r="A25" s="11" t="s">
        <v>81</v>
      </c>
      <c r="B25" s="11" t="s">
        <v>82</v>
      </c>
      <c r="C25" s="11" t="s">
        <v>56</v>
      </c>
      <c r="D25" s="11" t="s">
        <v>57</v>
      </c>
      <c r="E25" s="11" t="s">
        <v>198</v>
      </c>
      <c r="F25" s="11" t="s">
        <v>103</v>
      </c>
      <c r="G25" s="11" t="s">
        <v>105</v>
      </c>
      <c r="H25" s="105" t="s">
        <v>4</v>
      </c>
      <c r="I25" s="105" t="s">
        <v>4</v>
      </c>
      <c r="J25" s="105"/>
      <c r="K25" s="105"/>
      <c r="L25" s="105"/>
      <c r="M25" s="105"/>
      <c r="N25" s="105"/>
      <c r="P25" s="193"/>
      <c r="Q25" s="193" t="s">
        <v>4</v>
      </c>
      <c r="R25" s="193"/>
      <c r="S25" s="193"/>
    </row>
    <row r="26" spans="1:19" x14ac:dyDescent="0.2">
      <c r="A26" s="11" t="s">
        <v>81</v>
      </c>
      <c r="B26" s="11" t="s">
        <v>83</v>
      </c>
      <c r="C26" s="9"/>
      <c r="D26" s="9" t="s">
        <v>63</v>
      </c>
      <c r="E26" s="9" t="s">
        <v>197</v>
      </c>
      <c r="F26" s="9" t="s">
        <v>104</v>
      </c>
      <c r="G26" s="9" t="s">
        <v>106</v>
      </c>
      <c r="H26" s="89"/>
      <c r="I26" s="89" t="s">
        <v>4</v>
      </c>
      <c r="J26" s="89"/>
      <c r="K26" s="89"/>
      <c r="L26" s="89"/>
      <c r="M26" s="89"/>
      <c r="N26" s="89"/>
      <c r="P26" s="193"/>
      <c r="Q26" s="193" t="s">
        <v>4</v>
      </c>
      <c r="R26" s="193"/>
      <c r="S26" s="193"/>
    </row>
    <row r="27" spans="1:19" x14ac:dyDescent="0.2">
      <c r="A27" s="11" t="s">
        <v>64</v>
      </c>
      <c r="B27" s="11" t="s">
        <v>65</v>
      </c>
      <c r="C27" s="11"/>
      <c r="D27" s="11" t="s">
        <v>66</v>
      </c>
      <c r="E27" s="11" t="s">
        <v>197</v>
      </c>
      <c r="F27" s="11" t="s">
        <v>103</v>
      </c>
      <c r="G27" s="11" t="s">
        <v>105</v>
      </c>
      <c r="H27" s="105" t="s">
        <v>4</v>
      </c>
      <c r="I27" s="105" t="s">
        <v>4</v>
      </c>
      <c r="J27" s="105" t="s">
        <v>4</v>
      </c>
      <c r="K27" s="105" t="s">
        <v>4</v>
      </c>
      <c r="L27" s="105" t="s">
        <v>4</v>
      </c>
      <c r="M27" s="105" t="s">
        <v>4</v>
      </c>
      <c r="N27" s="105" t="s">
        <v>4</v>
      </c>
      <c r="P27" s="193"/>
      <c r="Q27" s="193" t="s">
        <v>4</v>
      </c>
      <c r="R27" s="193"/>
      <c r="S27" s="193"/>
    </row>
    <row r="28" spans="1:19" x14ac:dyDescent="0.2">
      <c r="A28" s="11" t="s">
        <v>64</v>
      </c>
      <c r="B28" s="11" t="s">
        <v>65</v>
      </c>
      <c r="C28" s="11"/>
      <c r="D28" s="11" t="s">
        <v>67</v>
      </c>
      <c r="E28" s="11" t="s">
        <v>198</v>
      </c>
      <c r="F28" s="11" t="s">
        <v>103</v>
      </c>
      <c r="G28" s="11" t="s">
        <v>105</v>
      </c>
      <c r="H28" s="105" t="s">
        <v>4</v>
      </c>
      <c r="I28" s="105" t="s">
        <v>4</v>
      </c>
      <c r="J28" s="105"/>
      <c r="K28" s="105"/>
      <c r="L28" s="105"/>
      <c r="M28" s="105"/>
      <c r="N28" s="105"/>
      <c r="P28" s="193"/>
      <c r="Q28" s="193" t="s">
        <v>4</v>
      </c>
      <c r="R28" s="193"/>
      <c r="S28" s="193"/>
    </row>
    <row r="29" spans="1:19" x14ac:dyDescent="0.2">
      <c r="A29" s="11" t="s">
        <v>64</v>
      </c>
      <c r="B29" s="11" t="s">
        <v>65</v>
      </c>
      <c r="C29" s="11"/>
      <c r="D29" s="11" t="s">
        <v>595</v>
      </c>
      <c r="E29" s="11" t="s">
        <v>197</v>
      </c>
      <c r="F29" s="11" t="s">
        <v>103</v>
      </c>
      <c r="G29" s="11" t="s">
        <v>105</v>
      </c>
      <c r="H29" s="105" t="s">
        <v>4</v>
      </c>
      <c r="I29" s="105" t="s">
        <v>4</v>
      </c>
      <c r="J29" s="105"/>
      <c r="K29" s="105"/>
      <c r="L29" s="105"/>
      <c r="M29" s="105"/>
      <c r="N29" s="105"/>
      <c r="P29" s="193"/>
      <c r="Q29" s="193" t="s">
        <v>4</v>
      </c>
      <c r="R29" s="193"/>
      <c r="S29" s="193"/>
    </row>
    <row r="30" spans="1:19" x14ac:dyDescent="0.2">
      <c r="A30" s="11" t="s">
        <v>64</v>
      </c>
      <c r="B30" s="11" t="s">
        <v>68</v>
      </c>
      <c r="C30" s="11"/>
      <c r="D30" s="11" t="s">
        <v>69</v>
      </c>
      <c r="E30" s="11" t="s">
        <v>197</v>
      </c>
      <c r="F30" s="11" t="s">
        <v>104</v>
      </c>
      <c r="G30" s="11" t="s">
        <v>106</v>
      </c>
      <c r="H30" s="105"/>
      <c r="I30" s="105" t="s">
        <v>4</v>
      </c>
      <c r="J30" s="105"/>
      <c r="K30" s="105"/>
      <c r="L30" s="105"/>
      <c r="M30" s="105"/>
      <c r="N30" s="105"/>
      <c r="P30" s="193"/>
      <c r="Q30" s="193" t="s">
        <v>4</v>
      </c>
      <c r="R30" s="193"/>
      <c r="S30" s="193"/>
    </row>
    <row r="31" spans="1:19" x14ac:dyDescent="0.2">
      <c r="A31" s="11" t="s">
        <v>72</v>
      </c>
      <c r="B31" s="11" t="s">
        <v>73</v>
      </c>
      <c r="C31" s="11"/>
      <c r="D31" s="11" t="s">
        <v>74</v>
      </c>
      <c r="E31" s="11" t="s">
        <v>197</v>
      </c>
      <c r="F31" s="11" t="s">
        <v>104</v>
      </c>
      <c r="G31" s="11" t="s">
        <v>106</v>
      </c>
      <c r="H31" s="105"/>
      <c r="I31" s="105" t="s">
        <v>4</v>
      </c>
      <c r="J31" s="105"/>
      <c r="K31" s="105"/>
      <c r="L31" s="105"/>
      <c r="M31" s="105"/>
      <c r="N31" s="105"/>
      <c r="P31" s="193"/>
      <c r="Q31" s="193" t="s">
        <v>4</v>
      </c>
      <c r="R31" s="193"/>
      <c r="S31" s="193"/>
    </row>
    <row r="32" spans="1:19" x14ac:dyDescent="0.2">
      <c r="A32" s="11" t="s">
        <v>72</v>
      </c>
      <c r="B32" s="11" t="s">
        <v>75</v>
      </c>
      <c r="C32" s="11"/>
      <c r="D32" s="11" t="s">
        <v>74</v>
      </c>
      <c r="E32" s="11" t="s">
        <v>197</v>
      </c>
      <c r="F32" s="11" t="s">
        <v>104</v>
      </c>
      <c r="G32" s="11" t="s">
        <v>106</v>
      </c>
      <c r="H32" s="105"/>
      <c r="I32" s="105" t="s">
        <v>4</v>
      </c>
      <c r="J32" s="105"/>
      <c r="K32" s="105"/>
      <c r="L32" s="105"/>
      <c r="M32" s="105"/>
      <c r="N32" s="105"/>
      <c r="P32" s="193"/>
      <c r="Q32" s="193" t="s">
        <v>4</v>
      </c>
      <c r="R32" s="193"/>
      <c r="S32" s="193"/>
    </row>
    <row r="33" spans="1:19" x14ac:dyDescent="0.2">
      <c r="A33" s="11" t="s">
        <v>72</v>
      </c>
      <c r="B33" s="11" t="s">
        <v>76</v>
      </c>
      <c r="C33" s="11"/>
      <c r="D33" s="11" t="s">
        <v>74</v>
      </c>
      <c r="E33" s="11" t="s">
        <v>197</v>
      </c>
      <c r="F33" s="11" t="s">
        <v>104</v>
      </c>
      <c r="G33" s="11" t="s">
        <v>106</v>
      </c>
      <c r="H33" s="105"/>
      <c r="I33" s="105" t="s">
        <v>4</v>
      </c>
      <c r="J33" s="105"/>
      <c r="K33" s="105"/>
      <c r="L33" s="105"/>
      <c r="M33" s="105"/>
      <c r="N33" s="105"/>
      <c r="P33" s="193"/>
      <c r="Q33" s="193" t="s">
        <v>4</v>
      </c>
      <c r="R33" s="193"/>
      <c r="S33" s="193"/>
    </row>
    <row r="34" spans="1:19" x14ac:dyDescent="0.2">
      <c r="A34" s="11" t="s">
        <v>72</v>
      </c>
      <c r="B34" s="11" t="s">
        <v>77</v>
      </c>
      <c r="C34" s="11"/>
      <c r="D34" s="11" t="s">
        <v>74</v>
      </c>
      <c r="E34" s="11" t="s">
        <v>197</v>
      </c>
      <c r="F34" s="11" t="s">
        <v>104</v>
      </c>
      <c r="G34" s="11" t="s">
        <v>106</v>
      </c>
      <c r="H34" s="105"/>
      <c r="I34" s="105" t="s">
        <v>4</v>
      </c>
      <c r="J34" s="105"/>
      <c r="K34" s="105"/>
      <c r="L34" s="105"/>
      <c r="M34" s="105"/>
      <c r="N34" s="105"/>
      <c r="P34" s="193"/>
      <c r="Q34" s="193" t="s">
        <v>4</v>
      </c>
      <c r="R34" s="193"/>
      <c r="S34" s="193"/>
    </row>
    <row r="35" spans="1:19" x14ac:dyDescent="0.2">
      <c r="A35" s="11" t="s">
        <v>78</v>
      </c>
      <c r="B35" s="11" t="s">
        <v>79</v>
      </c>
      <c r="C35" s="11"/>
      <c r="D35" s="11" t="s">
        <v>74</v>
      </c>
      <c r="E35" s="11" t="s">
        <v>197</v>
      </c>
      <c r="F35" s="11" t="s">
        <v>104</v>
      </c>
      <c r="G35" s="11" t="s">
        <v>106</v>
      </c>
      <c r="H35" s="105"/>
      <c r="I35" s="105" t="s">
        <v>4</v>
      </c>
      <c r="J35" s="105"/>
      <c r="K35" s="105"/>
      <c r="L35" s="105"/>
      <c r="M35" s="105"/>
      <c r="N35" s="105"/>
      <c r="P35" s="193"/>
      <c r="Q35" s="193" t="s">
        <v>4</v>
      </c>
      <c r="R35" s="193"/>
      <c r="S35" s="193"/>
    </row>
    <row r="36" spans="1:19" x14ac:dyDescent="0.2">
      <c r="A36" s="11" t="s">
        <v>78</v>
      </c>
      <c r="B36" s="11" t="s">
        <v>80</v>
      </c>
      <c r="C36" s="11"/>
      <c r="D36" s="11" t="s">
        <v>74</v>
      </c>
      <c r="E36" s="11" t="s">
        <v>197</v>
      </c>
      <c r="F36" s="11" t="s">
        <v>104</v>
      </c>
      <c r="G36" s="11" t="s">
        <v>106</v>
      </c>
      <c r="H36" s="105"/>
      <c r="I36" s="105" t="s">
        <v>4</v>
      </c>
      <c r="J36" s="105"/>
      <c r="K36" s="105"/>
      <c r="L36" s="105"/>
      <c r="M36" s="105"/>
      <c r="N36" s="105"/>
      <c r="P36" s="193"/>
      <c r="Q36" s="193" t="s">
        <v>4</v>
      </c>
      <c r="R36" s="193"/>
      <c r="S36" s="193"/>
    </row>
    <row r="37" spans="1:19" x14ac:dyDescent="0.2">
      <c r="A37" s="11" t="s">
        <v>78</v>
      </c>
      <c r="B37" s="11" t="s">
        <v>596</v>
      </c>
      <c r="C37" s="11"/>
      <c r="D37" s="11" t="s">
        <v>74</v>
      </c>
      <c r="E37" s="11" t="s">
        <v>197</v>
      </c>
      <c r="F37" s="11" t="s">
        <v>104</v>
      </c>
      <c r="G37" s="11" t="s">
        <v>106</v>
      </c>
      <c r="H37" s="105"/>
      <c r="I37" s="105" t="s">
        <v>4</v>
      </c>
      <c r="J37" s="105"/>
      <c r="K37" s="105"/>
      <c r="L37" s="105"/>
      <c r="M37" s="105"/>
      <c r="N37" s="105"/>
      <c r="P37" s="193"/>
      <c r="Q37" s="193" t="s">
        <v>4</v>
      </c>
      <c r="R37" s="193"/>
      <c r="S37" s="193"/>
    </row>
    <row r="38" spans="1:19" x14ac:dyDescent="0.2">
      <c r="A38" s="11" t="s">
        <v>84</v>
      </c>
      <c r="B38" s="11" t="s">
        <v>85</v>
      </c>
      <c r="C38" s="9"/>
      <c r="D38" s="9" t="s">
        <v>86</v>
      </c>
      <c r="E38" s="9" t="s">
        <v>197</v>
      </c>
      <c r="F38" s="9" t="s">
        <v>104</v>
      </c>
      <c r="G38" s="9" t="s">
        <v>106</v>
      </c>
      <c r="H38" s="89"/>
      <c r="I38" s="89" t="s">
        <v>4</v>
      </c>
      <c r="J38" s="89"/>
      <c r="K38" s="89"/>
      <c r="L38" s="89"/>
      <c r="M38" s="89"/>
      <c r="N38" s="89"/>
      <c r="P38" s="193"/>
      <c r="Q38" s="193"/>
      <c r="R38" s="193"/>
      <c r="S38" s="193"/>
    </row>
    <row r="39" spans="1:19" x14ac:dyDescent="0.2">
      <c r="A39" s="11" t="s">
        <v>84</v>
      </c>
      <c r="B39" s="11" t="s">
        <v>87</v>
      </c>
      <c r="C39" s="9"/>
      <c r="D39" s="9" t="s">
        <v>86</v>
      </c>
      <c r="E39" s="9" t="s">
        <v>197</v>
      </c>
      <c r="F39" s="9" t="s">
        <v>104</v>
      </c>
      <c r="G39" s="9" t="s">
        <v>106</v>
      </c>
      <c r="H39" s="89"/>
      <c r="I39" s="89" t="s">
        <v>4</v>
      </c>
      <c r="J39" s="89"/>
      <c r="K39" s="89"/>
      <c r="L39" s="89"/>
      <c r="M39" s="89"/>
      <c r="N39" s="89"/>
      <c r="P39" s="193"/>
      <c r="Q39" s="193"/>
      <c r="R39" s="193"/>
      <c r="S39" s="193"/>
    </row>
    <row r="40" spans="1:19" x14ac:dyDescent="0.2">
      <c r="A40" s="11" t="s">
        <v>88</v>
      </c>
      <c r="B40" s="11" t="s">
        <v>89</v>
      </c>
      <c r="C40" s="9"/>
      <c r="D40" s="9" t="s">
        <v>90</v>
      </c>
      <c r="E40" s="9" t="s">
        <v>200</v>
      </c>
      <c r="F40" s="9" t="s">
        <v>104</v>
      </c>
      <c r="G40" s="9" t="s">
        <v>106</v>
      </c>
      <c r="H40" s="89"/>
      <c r="I40" s="89" t="s">
        <v>4</v>
      </c>
      <c r="J40" s="89"/>
      <c r="K40" s="89"/>
      <c r="L40" s="89"/>
      <c r="M40" s="89"/>
      <c r="N40" s="89"/>
      <c r="P40" s="193"/>
      <c r="Q40" s="193"/>
      <c r="R40" s="193"/>
      <c r="S40" s="193"/>
    </row>
    <row r="41" spans="1:19" x14ac:dyDescent="0.2">
      <c r="A41" s="11" t="s">
        <v>88</v>
      </c>
      <c r="B41" s="11" t="s">
        <v>91</v>
      </c>
      <c r="C41" s="9"/>
      <c r="D41" s="9" t="s">
        <v>92</v>
      </c>
      <c r="E41" s="9" t="s">
        <v>200</v>
      </c>
      <c r="F41" s="9" t="s">
        <v>104</v>
      </c>
      <c r="G41" s="9" t="s">
        <v>106</v>
      </c>
      <c r="H41" s="89"/>
      <c r="I41" s="89" t="s">
        <v>4</v>
      </c>
      <c r="J41" s="89"/>
      <c r="K41" s="89"/>
      <c r="L41" s="89"/>
      <c r="M41" s="89"/>
      <c r="N41" s="89"/>
      <c r="P41" s="193"/>
      <c r="Q41" s="193"/>
      <c r="R41" s="193"/>
      <c r="S41" s="193"/>
    </row>
    <row r="42" spans="1:19" x14ac:dyDescent="0.2">
      <c r="A42" s="9" t="s">
        <v>88</v>
      </c>
      <c r="B42" s="76" t="s">
        <v>478</v>
      </c>
      <c r="C42" s="88"/>
      <c r="D42" s="9" t="s">
        <v>480</v>
      </c>
      <c r="E42" s="9" t="s">
        <v>200</v>
      </c>
      <c r="F42" s="9" t="s">
        <v>104</v>
      </c>
      <c r="G42" s="9" t="s">
        <v>106</v>
      </c>
      <c r="H42" s="89"/>
      <c r="I42" s="89" t="s">
        <v>4</v>
      </c>
      <c r="J42" s="90"/>
      <c r="K42" s="90"/>
      <c r="L42" s="90" t="s">
        <v>4</v>
      </c>
      <c r="M42" s="90"/>
      <c r="N42" s="90"/>
      <c r="P42" s="193"/>
      <c r="Q42" s="193"/>
      <c r="R42" s="193"/>
      <c r="S42" s="193"/>
    </row>
    <row r="43" spans="1:19" x14ac:dyDescent="0.2">
      <c r="A43" s="9" t="s">
        <v>88</v>
      </c>
      <c r="B43" s="76" t="s">
        <v>479</v>
      </c>
      <c r="C43" s="88"/>
      <c r="D43" s="9" t="s">
        <v>480</v>
      </c>
      <c r="E43" s="9" t="s">
        <v>200</v>
      </c>
      <c r="F43" s="9" t="s">
        <v>104</v>
      </c>
      <c r="G43" s="9" t="s">
        <v>106</v>
      </c>
      <c r="H43" s="89"/>
      <c r="I43" s="89" t="s">
        <v>4</v>
      </c>
      <c r="J43" s="90"/>
      <c r="K43" s="90"/>
      <c r="L43" s="90" t="s">
        <v>4</v>
      </c>
      <c r="M43" s="90"/>
      <c r="N43" s="90"/>
      <c r="P43" s="193"/>
      <c r="Q43" s="193"/>
      <c r="R43" s="193"/>
      <c r="S43" s="193"/>
    </row>
    <row r="44" spans="1:19" x14ac:dyDescent="0.2">
      <c r="A44" s="11" t="s">
        <v>683</v>
      </c>
      <c r="B44" s="11" t="s">
        <v>678</v>
      </c>
      <c r="C44" s="107" t="s">
        <v>56</v>
      </c>
      <c r="D44" s="107" t="s">
        <v>53</v>
      </c>
      <c r="E44" s="107" t="s">
        <v>197</v>
      </c>
      <c r="F44" s="107" t="s">
        <v>103</v>
      </c>
      <c r="G44" s="107" t="s">
        <v>105</v>
      </c>
      <c r="H44" s="110" t="s">
        <v>4</v>
      </c>
      <c r="I44" s="110" t="s">
        <v>4</v>
      </c>
      <c r="J44" s="110" t="s">
        <v>4</v>
      </c>
      <c r="K44" s="110" t="s">
        <v>4</v>
      </c>
      <c r="L44" s="110" t="s">
        <v>4</v>
      </c>
      <c r="M44" s="110" t="s">
        <v>4</v>
      </c>
      <c r="N44" s="110" t="s">
        <v>4</v>
      </c>
      <c r="O44" s="89" t="s">
        <v>4</v>
      </c>
      <c r="P44" s="193"/>
      <c r="Q44" s="193"/>
      <c r="R44" s="193"/>
      <c r="S44" s="193"/>
    </row>
    <row r="45" spans="1:19" x14ac:dyDescent="0.2">
      <c r="A45" s="11" t="s">
        <v>683</v>
      </c>
      <c r="B45" s="11" t="s">
        <v>678</v>
      </c>
      <c r="C45" s="107" t="s">
        <v>56</v>
      </c>
      <c r="D45" s="107" t="s">
        <v>57</v>
      </c>
      <c r="E45" s="107" t="s">
        <v>198</v>
      </c>
      <c r="F45" s="107" t="s">
        <v>103</v>
      </c>
      <c r="G45" s="107" t="s">
        <v>105</v>
      </c>
      <c r="H45" s="110" t="s">
        <v>4</v>
      </c>
      <c r="I45" s="110" t="s">
        <v>4</v>
      </c>
      <c r="J45" s="110"/>
      <c r="K45" s="110"/>
      <c r="L45" s="110"/>
      <c r="M45" s="110"/>
      <c r="N45" s="110"/>
      <c r="P45" s="193"/>
      <c r="Q45" s="193"/>
      <c r="R45" s="193"/>
      <c r="S45" s="193"/>
    </row>
    <row r="46" spans="1:19" x14ac:dyDescent="0.2">
      <c r="A46" s="11" t="s">
        <v>683</v>
      </c>
      <c r="B46" s="11" t="s">
        <v>678</v>
      </c>
      <c r="C46" s="107" t="s">
        <v>56</v>
      </c>
      <c r="D46" s="109" t="s">
        <v>685</v>
      </c>
      <c r="E46" s="107" t="s">
        <v>197</v>
      </c>
      <c r="F46" s="107" t="s">
        <v>103</v>
      </c>
      <c r="G46" s="107" t="s">
        <v>105</v>
      </c>
      <c r="H46" s="110" t="s">
        <v>4</v>
      </c>
      <c r="I46" s="110" t="s">
        <v>4</v>
      </c>
      <c r="J46" s="110"/>
      <c r="K46" s="110"/>
      <c r="L46" s="110"/>
      <c r="M46" s="110"/>
      <c r="N46" s="110"/>
      <c r="P46" s="193"/>
      <c r="Q46" s="193"/>
      <c r="R46" s="193"/>
      <c r="S46" s="193"/>
    </row>
    <row r="47" spans="1:19" x14ac:dyDescent="0.2">
      <c r="A47" s="11" t="s">
        <v>683</v>
      </c>
      <c r="B47" s="11" t="s">
        <v>681</v>
      </c>
      <c r="C47" s="11"/>
      <c r="D47" s="11" t="s">
        <v>63</v>
      </c>
      <c r="E47" s="11" t="s">
        <v>197</v>
      </c>
      <c r="F47" s="11" t="s">
        <v>104</v>
      </c>
      <c r="G47" s="11" t="s">
        <v>106</v>
      </c>
      <c r="H47" s="11"/>
      <c r="I47" s="113" t="s">
        <v>4</v>
      </c>
      <c r="J47" s="11"/>
      <c r="K47" s="11"/>
      <c r="L47" s="11"/>
      <c r="M47" s="11"/>
      <c r="N47" s="11"/>
      <c r="O47" s="11"/>
      <c r="P47" s="193"/>
      <c r="Q47" s="193"/>
      <c r="R47" s="193"/>
      <c r="S47" s="193"/>
    </row>
    <row r="48" spans="1:19" x14ac:dyDescent="0.2">
      <c r="A48" s="11" t="s">
        <v>696</v>
      </c>
      <c r="B48" s="11" t="s">
        <v>736</v>
      </c>
      <c r="C48" s="11"/>
      <c r="D48" s="11"/>
      <c r="E48" s="107" t="s">
        <v>197</v>
      </c>
      <c r="F48" s="107" t="s">
        <v>103</v>
      </c>
      <c r="G48" s="107" t="s">
        <v>105</v>
      </c>
      <c r="H48" s="110" t="s">
        <v>4</v>
      </c>
      <c r="I48" s="110" t="s">
        <v>4</v>
      </c>
      <c r="J48" s="110" t="s">
        <v>4</v>
      </c>
      <c r="K48" s="110" t="s">
        <v>4</v>
      </c>
      <c r="L48" s="110" t="s">
        <v>4</v>
      </c>
      <c r="M48" s="110" t="s">
        <v>4</v>
      </c>
      <c r="N48" s="110" t="s">
        <v>4</v>
      </c>
      <c r="O48" s="89" t="s">
        <v>4</v>
      </c>
      <c r="P48" s="193"/>
      <c r="Q48" s="193"/>
      <c r="R48" s="193"/>
      <c r="S48" s="193"/>
    </row>
    <row r="49" spans="1:19" x14ac:dyDescent="0.2">
      <c r="A49" s="11" t="s">
        <v>696</v>
      </c>
      <c r="B49" s="114" t="s">
        <v>736</v>
      </c>
      <c r="C49" s="11"/>
      <c r="D49" s="11"/>
      <c r="E49" s="107" t="s">
        <v>198</v>
      </c>
      <c r="F49" s="107" t="s">
        <v>103</v>
      </c>
      <c r="G49" s="107" t="s">
        <v>105</v>
      </c>
      <c r="H49" s="110" t="s">
        <v>4</v>
      </c>
      <c r="I49" s="110" t="s">
        <v>4</v>
      </c>
      <c r="J49" s="110"/>
      <c r="K49" s="110"/>
      <c r="L49" s="110"/>
      <c r="M49" s="110"/>
      <c r="N49" s="110"/>
      <c r="P49" s="193"/>
      <c r="Q49" s="193"/>
      <c r="R49" s="193"/>
      <c r="S49" s="193"/>
    </row>
    <row r="50" spans="1:19" x14ac:dyDescent="0.2">
      <c r="A50" s="108" t="s">
        <v>696</v>
      </c>
      <c r="B50" s="11" t="s">
        <v>698</v>
      </c>
      <c r="C50" s="108" t="s">
        <v>56</v>
      </c>
      <c r="D50" s="108" t="s">
        <v>63</v>
      </c>
      <c r="E50" s="108" t="s">
        <v>197</v>
      </c>
      <c r="F50" s="108" t="s">
        <v>103</v>
      </c>
      <c r="G50" s="108" t="s">
        <v>105</v>
      </c>
      <c r="H50" s="111"/>
      <c r="I50" s="111" t="s">
        <v>4</v>
      </c>
      <c r="J50" s="111"/>
      <c r="K50" s="111"/>
      <c r="L50" s="111"/>
      <c r="M50" s="111"/>
      <c r="N50" s="11"/>
      <c r="O50" s="111"/>
      <c r="P50" s="193"/>
      <c r="Q50" s="193"/>
      <c r="R50" s="193"/>
      <c r="S50" s="193"/>
    </row>
    <row r="51" spans="1:19" x14ac:dyDescent="0.2">
      <c r="A51" s="108" t="s">
        <v>696</v>
      </c>
      <c r="B51" s="108" t="s">
        <v>699</v>
      </c>
      <c r="C51" s="108" t="s">
        <v>56</v>
      </c>
      <c r="D51" s="108" t="s">
        <v>63</v>
      </c>
      <c r="E51" s="108" t="s">
        <v>197</v>
      </c>
      <c r="F51" s="108" t="s">
        <v>104</v>
      </c>
      <c r="G51" s="108" t="s">
        <v>106</v>
      </c>
      <c r="H51" s="111"/>
      <c r="I51" s="111" t="s">
        <v>4</v>
      </c>
      <c r="J51" s="111"/>
      <c r="K51" s="111"/>
      <c r="L51" s="111"/>
      <c r="M51" s="111"/>
      <c r="N51" s="11"/>
      <c r="O51" s="111"/>
      <c r="P51" s="193"/>
      <c r="Q51" s="193"/>
      <c r="R51" s="193"/>
      <c r="S51" s="193"/>
    </row>
    <row r="52" spans="1:19" x14ac:dyDescent="0.2">
      <c r="A52" s="108" t="s">
        <v>701</v>
      </c>
      <c r="B52" s="108"/>
      <c r="C52" s="108" t="s">
        <v>56</v>
      </c>
      <c r="D52" s="108" t="s">
        <v>700</v>
      </c>
      <c r="E52" s="108"/>
      <c r="F52" s="108" t="s">
        <v>104</v>
      </c>
      <c r="G52" s="108" t="s">
        <v>106</v>
      </c>
      <c r="H52" s="111" t="s">
        <v>4</v>
      </c>
      <c r="I52" s="111"/>
      <c r="J52" s="111"/>
      <c r="K52" s="111"/>
      <c r="L52" s="111"/>
      <c r="M52" s="111"/>
      <c r="N52" s="11"/>
      <c r="O52" s="111"/>
      <c r="P52" s="193"/>
      <c r="Q52" s="193"/>
      <c r="R52" s="193"/>
      <c r="S52" s="193"/>
    </row>
    <row r="53" spans="1:19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9" x14ac:dyDescent="0.2">
      <c r="A54" s="3" t="s">
        <v>607</v>
      </c>
    </row>
    <row r="55" spans="1:19" x14ac:dyDescent="0.2">
      <c r="A55" s="3" t="s">
        <v>686</v>
      </c>
    </row>
    <row r="57" spans="1:19" x14ac:dyDescent="0.2">
      <c r="A57" s="3" t="s">
        <v>196</v>
      </c>
    </row>
    <row r="58" spans="1:19" x14ac:dyDescent="0.2">
      <c r="A58" s="3" t="s">
        <v>98</v>
      </c>
    </row>
    <row r="59" spans="1:19" x14ac:dyDescent="0.2">
      <c r="A59" s="3" t="s">
        <v>93</v>
      </c>
    </row>
    <row r="60" spans="1:19" x14ac:dyDescent="0.2">
      <c r="A60" s="3" t="s">
        <v>415</v>
      </c>
    </row>
    <row r="62" spans="1:19" ht="15.75" customHeight="1" x14ac:dyDescent="0.2"/>
    <row r="63" spans="1:19" ht="34.5" customHeight="1" x14ac:dyDescent="0.2"/>
    <row r="66" spans="4:10" ht="13.5" thickBot="1" x14ac:dyDescent="0.25">
      <c r="E66" s="22"/>
      <c r="F66" s="23" t="s">
        <v>173</v>
      </c>
      <c r="G66" s="21"/>
    </row>
    <row r="67" spans="4:10" ht="39" thickBot="1" x14ac:dyDescent="0.25">
      <c r="D67" s="25" t="s">
        <v>51</v>
      </c>
      <c r="E67" s="26" t="s">
        <v>95</v>
      </c>
      <c r="F67" s="26" t="s">
        <v>96</v>
      </c>
      <c r="G67" s="26" t="s">
        <v>97</v>
      </c>
    </row>
    <row r="68" spans="4:10" ht="13.5" thickBot="1" x14ac:dyDescent="0.25">
      <c r="D68" s="27" t="s">
        <v>181</v>
      </c>
      <c r="E68" s="28"/>
      <c r="F68" s="28"/>
      <c r="G68" s="28"/>
      <c r="H68" s="24"/>
      <c r="J68" s="24"/>
    </row>
    <row r="69" spans="4:10" ht="13.5" thickBot="1" x14ac:dyDescent="0.25">
      <c r="D69" s="29" t="s">
        <v>179</v>
      </c>
      <c r="E69" s="30" t="s">
        <v>4</v>
      </c>
      <c r="F69" s="30" t="s">
        <v>177</v>
      </c>
      <c r="G69" s="30" t="s">
        <v>4</v>
      </c>
      <c r="H69" s="5"/>
      <c r="J69" s="5"/>
    </row>
    <row r="70" spans="4:10" ht="13.5" thickBot="1" x14ac:dyDescent="0.25">
      <c r="D70" s="29" t="s">
        <v>178</v>
      </c>
      <c r="E70" s="30" t="s">
        <v>4</v>
      </c>
      <c r="F70" s="30" t="s">
        <v>4</v>
      </c>
      <c r="G70" s="30" t="s">
        <v>4</v>
      </c>
      <c r="H70" s="5"/>
      <c r="J70" s="5"/>
    </row>
    <row r="71" spans="4:10" ht="13.5" thickBot="1" x14ac:dyDescent="0.25">
      <c r="D71" s="29" t="s">
        <v>180</v>
      </c>
      <c r="E71" s="30" t="s">
        <v>4</v>
      </c>
      <c r="F71" s="31" t="s">
        <v>177</v>
      </c>
      <c r="G71" s="31" t="s">
        <v>177</v>
      </c>
    </row>
    <row r="72" spans="4:10" ht="13.5" thickBot="1" x14ac:dyDescent="0.25">
      <c r="D72" s="27" t="s">
        <v>65</v>
      </c>
      <c r="E72" s="32"/>
      <c r="F72" s="32"/>
      <c r="G72" s="32"/>
    </row>
    <row r="73" spans="4:10" ht="13.5" thickBot="1" x14ac:dyDescent="0.25">
      <c r="D73" s="29" t="s">
        <v>179</v>
      </c>
      <c r="E73" s="30" t="s">
        <v>4</v>
      </c>
      <c r="F73" s="30" t="s">
        <v>177</v>
      </c>
      <c r="G73" s="30" t="s">
        <v>4</v>
      </c>
      <c r="H73" s="5"/>
      <c r="J73" s="5"/>
    </row>
    <row r="74" spans="4:10" ht="13.5" thickBot="1" x14ac:dyDescent="0.25">
      <c r="D74" s="29" t="s">
        <v>178</v>
      </c>
      <c r="E74" s="30" t="s">
        <v>4</v>
      </c>
      <c r="F74" s="30" t="s">
        <v>4</v>
      </c>
      <c r="G74" s="30" t="s">
        <v>4</v>
      </c>
      <c r="H74" s="5"/>
      <c r="J74" s="5"/>
    </row>
    <row r="80" spans="4:10" x14ac:dyDescent="0.2">
      <c r="D80" s="3" t="s">
        <v>182</v>
      </c>
    </row>
    <row r="81" spans="4:8" x14ac:dyDescent="0.2">
      <c r="D81" s="3" t="s">
        <v>183</v>
      </c>
      <c r="E81" s="3" t="s">
        <v>184</v>
      </c>
      <c r="H81" s="3" t="s">
        <v>185</v>
      </c>
    </row>
    <row r="82" spans="4:8" x14ac:dyDescent="0.2">
      <c r="D82" s="3" t="s">
        <v>174</v>
      </c>
      <c r="E82" s="3" t="s">
        <v>186</v>
      </c>
      <c r="H82" s="3" t="s">
        <v>187</v>
      </c>
    </row>
    <row r="83" spans="4:8" x14ac:dyDescent="0.2">
      <c r="D83" s="3" t="s">
        <v>175</v>
      </c>
      <c r="E83" s="3" t="s">
        <v>188</v>
      </c>
      <c r="H83" s="3" t="s">
        <v>189</v>
      </c>
    </row>
    <row r="84" spans="4:8" x14ac:dyDescent="0.2">
      <c r="D84" s="3" t="s">
        <v>176</v>
      </c>
      <c r="E84" s="3" t="s">
        <v>190</v>
      </c>
      <c r="H84" s="3" t="s">
        <v>191</v>
      </c>
    </row>
  </sheetData>
  <mergeCells count="3">
    <mergeCell ref="J2:K2"/>
    <mergeCell ref="L2:O2"/>
    <mergeCell ref="P2:S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34"/>
  <sheetViews>
    <sheetView workbookViewId="0">
      <pane xSplit="2" ySplit="5" topLeftCell="C6" activePane="bottomRight" state="frozenSplit"/>
      <selection pane="topRight" activeCell="G1" sqref="G1"/>
      <selection pane="bottomLeft" activeCell="A14" sqref="A14"/>
      <selection pane="bottomRight" activeCell="K35" sqref="K35"/>
    </sheetView>
  </sheetViews>
  <sheetFormatPr defaultColWidth="9.140625" defaultRowHeight="12.75" x14ac:dyDescent="0.2"/>
  <cols>
    <col min="1" max="1" width="2" style="1" customWidth="1"/>
    <col min="2" max="2" width="36.140625" style="1" customWidth="1"/>
    <col min="3" max="3" width="20.85546875" style="1" customWidth="1"/>
    <col min="4" max="4" width="16.140625" style="1" bestFit="1" customWidth="1"/>
    <col min="5" max="5" width="16.7109375" style="1" customWidth="1"/>
    <col min="6" max="6" width="20.7109375" style="1" customWidth="1"/>
    <col min="7" max="7" width="23.7109375" style="1" customWidth="1"/>
    <col min="8" max="8" width="17.5703125" style="1" customWidth="1"/>
    <col min="9" max="13" width="18.28515625" style="1" customWidth="1"/>
    <col min="14" max="14" width="19" style="1" customWidth="1"/>
    <col min="15" max="15" width="18" style="1" customWidth="1"/>
    <col min="16" max="16" width="18.5703125" style="1" customWidth="1"/>
    <col min="17" max="17" width="9.140625" style="1"/>
    <col min="18" max="18" width="16.7109375" style="1" customWidth="1"/>
    <col min="19" max="16384" width="9.140625" style="1"/>
  </cols>
  <sheetData>
    <row r="1" spans="1:18" x14ac:dyDescent="0.2">
      <c r="A1" s="2" t="s">
        <v>412</v>
      </c>
    </row>
    <row r="2" spans="1:18" x14ac:dyDescent="0.2">
      <c r="R2" s="103" t="s">
        <v>551</v>
      </c>
    </row>
    <row r="3" spans="1:18" ht="24" customHeight="1" x14ac:dyDescent="0.2">
      <c r="B3" s="13"/>
      <c r="C3" s="326" t="s">
        <v>22</v>
      </c>
      <c r="D3" s="326"/>
      <c r="E3" s="100"/>
      <c r="F3" s="101" t="s">
        <v>23</v>
      </c>
      <c r="G3" s="102"/>
      <c r="H3" s="141"/>
      <c r="I3" s="142"/>
      <c r="J3" s="143" t="s">
        <v>24</v>
      </c>
      <c r="K3" s="143"/>
      <c r="L3" s="140"/>
      <c r="M3" s="143"/>
      <c r="N3" s="100"/>
      <c r="O3" s="101" t="s">
        <v>25</v>
      </c>
      <c r="P3" s="102"/>
      <c r="R3" s="99" t="s">
        <v>554</v>
      </c>
    </row>
    <row r="4" spans="1:18" ht="25.5" x14ac:dyDescent="0.2">
      <c r="B4" s="15" t="s">
        <v>0</v>
      </c>
      <c r="C4" s="16" t="s">
        <v>2</v>
      </c>
      <c r="D4" s="16" t="s">
        <v>44</v>
      </c>
      <c r="E4" s="16" t="s">
        <v>9</v>
      </c>
      <c r="F4" s="16" t="s">
        <v>10</v>
      </c>
      <c r="G4" s="16" t="s">
        <v>12</v>
      </c>
      <c r="H4" s="16" t="s">
        <v>13</v>
      </c>
      <c r="I4" s="16" t="s">
        <v>16</v>
      </c>
      <c r="J4" s="16" t="s">
        <v>638</v>
      </c>
      <c r="K4" s="161" t="s">
        <v>941</v>
      </c>
      <c r="L4" s="161" t="s">
        <v>942</v>
      </c>
      <c r="M4" s="161" t="s">
        <v>943</v>
      </c>
      <c r="N4" s="161" t="s">
        <v>19</v>
      </c>
      <c r="O4" s="161" t="s">
        <v>20</v>
      </c>
      <c r="P4" s="161" t="s">
        <v>10</v>
      </c>
      <c r="R4" s="16" t="s">
        <v>8</v>
      </c>
    </row>
    <row r="5" spans="1:18" ht="6.75" customHeight="1" x14ac:dyDescent="0.2">
      <c r="B5" s="17" t="s">
        <v>0</v>
      </c>
      <c r="C5" s="18" t="s">
        <v>2</v>
      </c>
      <c r="D5" s="18" t="s">
        <v>44</v>
      </c>
      <c r="E5" s="18" t="s">
        <v>9</v>
      </c>
      <c r="F5" s="18" t="s">
        <v>10</v>
      </c>
      <c r="G5" s="18" t="s">
        <v>12</v>
      </c>
      <c r="H5" s="18" t="s">
        <v>13</v>
      </c>
      <c r="I5" s="18" t="s">
        <v>16</v>
      </c>
      <c r="J5" s="18" t="s">
        <v>18</v>
      </c>
      <c r="K5" s="18" t="s">
        <v>940</v>
      </c>
      <c r="L5" s="18" t="s">
        <v>939</v>
      </c>
      <c r="M5" s="18" t="s">
        <v>944</v>
      </c>
      <c r="N5" s="18" t="s">
        <v>19</v>
      </c>
      <c r="O5" s="18" t="s">
        <v>20</v>
      </c>
      <c r="P5" s="18" t="s">
        <v>109</v>
      </c>
      <c r="R5" s="18" t="s">
        <v>8</v>
      </c>
    </row>
    <row r="6" spans="1:18" ht="63.75" x14ac:dyDescent="0.2">
      <c r="B6" s="34" t="s">
        <v>41</v>
      </c>
      <c r="C6" s="19" t="s">
        <v>3</v>
      </c>
      <c r="D6" s="19" t="s">
        <v>702</v>
      </c>
      <c r="E6" s="19" t="s">
        <v>628</v>
      </c>
      <c r="F6" s="19" t="s">
        <v>3</v>
      </c>
      <c r="G6" s="19" t="s">
        <v>3</v>
      </c>
      <c r="H6" s="19" t="s">
        <v>626</v>
      </c>
      <c r="I6" s="19" t="s">
        <v>626</v>
      </c>
      <c r="J6" s="19" t="s">
        <v>639</v>
      </c>
      <c r="K6" s="19" t="s">
        <v>945</v>
      </c>
      <c r="L6" s="19" t="s">
        <v>946</v>
      </c>
      <c r="M6" s="19" t="s">
        <v>947</v>
      </c>
      <c r="N6" s="19" t="s">
        <v>627</v>
      </c>
      <c r="O6" s="19" t="s">
        <v>630</v>
      </c>
      <c r="P6" s="19" t="s">
        <v>629</v>
      </c>
      <c r="R6" s="19" t="s">
        <v>3</v>
      </c>
    </row>
    <row r="7" spans="1:18" x14ac:dyDescent="0.2">
      <c r="B7" s="34" t="s">
        <v>36</v>
      </c>
      <c r="C7" s="19" t="s">
        <v>40</v>
      </c>
      <c r="D7" s="19">
        <v>36</v>
      </c>
      <c r="E7" s="19" t="s">
        <v>40</v>
      </c>
      <c r="F7" s="19" t="s">
        <v>40</v>
      </c>
      <c r="G7" s="19" t="s">
        <v>40</v>
      </c>
      <c r="H7" s="19">
        <v>36</v>
      </c>
      <c r="I7" s="19">
        <v>36</v>
      </c>
      <c r="J7" s="19">
        <v>36</v>
      </c>
      <c r="K7" s="19" t="s">
        <v>40</v>
      </c>
      <c r="L7" s="19" t="s">
        <v>40</v>
      </c>
      <c r="M7" s="19" t="s">
        <v>40</v>
      </c>
      <c r="N7" s="19" t="s">
        <v>40</v>
      </c>
      <c r="O7" s="19" t="s">
        <v>40</v>
      </c>
      <c r="P7" s="19" t="s">
        <v>40</v>
      </c>
      <c r="R7" s="19" t="s">
        <v>40</v>
      </c>
    </row>
    <row r="8" spans="1:18" ht="89.25" x14ac:dyDescent="0.2">
      <c r="B8" s="34" t="s">
        <v>550</v>
      </c>
      <c r="C8" s="20" t="s">
        <v>555</v>
      </c>
      <c r="D8" s="20" t="s">
        <v>37</v>
      </c>
      <c r="E8" s="19" t="s">
        <v>703</v>
      </c>
      <c r="F8" s="20" t="s">
        <v>555</v>
      </c>
      <c r="G8" s="20" t="s">
        <v>556</v>
      </c>
      <c r="H8" s="19" t="s">
        <v>38</v>
      </c>
      <c r="I8" s="19" t="s">
        <v>39</v>
      </c>
      <c r="J8" s="19" t="s">
        <v>38</v>
      </c>
      <c r="K8" s="19" t="s">
        <v>38</v>
      </c>
      <c r="L8" s="19" t="s">
        <v>39</v>
      </c>
      <c r="M8" s="19" t="s">
        <v>38</v>
      </c>
      <c r="N8" s="19" t="s">
        <v>245</v>
      </c>
      <c r="O8" s="19" t="s">
        <v>246</v>
      </c>
      <c r="P8" s="19" t="s">
        <v>246</v>
      </c>
      <c r="R8" s="20">
        <v>1</v>
      </c>
    </row>
    <row r="9" spans="1:18" ht="25.5" x14ac:dyDescent="0.2">
      <c r="B9" s="35" t="s">
        <v>42</v>
      </c>
      <c r="C9" s="19">
        <v>1</v>
      </c>
      <c r="D9" s="19">
        <v>1</v>
      </c>
      <c r="E9" s="19" t="s">
        <v>205</v>
      </c>
      <c r="F9" s="19">
        <v>1</v>
      </c>
      <c r="G9" s="19">
        <v>1</v>
      </c>
      <c r="H9" s="19" t="s">
        <v>26</v>
      </c>
      <c r="I9" s="19" t="s">
        <v>26</v>
      </c>
      <c r="J9" s="19" t="s">
        <v>26</v>
      </c>
      <c r="K9" s="19" t="s">
        <v>26</v>
      </c>
      <c r="L9" s="19" t="s">
        <v>26</v>
      </c>
      <c r="M9" s="19" t="s">
        <v>26</v>
      </c>
      <c r="N9" s="19" t="s">
        <v>47</v>
      </c>
      <c r="O9" s="19" t="s">
        <v>27</v>
      </c>
      <c r="P9" s="19" t="s">
        <v>27</v>
      </c>
      <c r="R9" s="19">
        <v>1</v>
      </c>
    </row>
    <row r="10" spans="1:18" ht="25.5" x14ac:dyDescent="0.2">
      <c r="B10" s="35" t="s">
        <v>33</v>
      </c>
      <c r="C10" s="19" t="s">
        <v>5</v>
      </c>
      <c r="D10" s="19" t="s">
        <v>5</v>
      </c>
      <c r="E10" s="19" t="s">
        <v>4</v>
      </c>
      <c r="F10" s="19" t="s">
        <v>5</v>
      </c>
      <c r="G10" s="19" t="s">
        <v>5</v>
      </c>
      <c r="H10" s="19" t="s">
        <v>15</v>
      </c>
      <c r="I10" s="19" t="s">
        <v>15</v>
      </c>
      <c r="J10" s="19" t="s">
        <v>15</v>
      </c>
      <c r="K10" s="19" t="s">
        <v>15</v>
      </c>
      <c r="L10" s="19" t="s">
        <v>15</v>
      </c>
      <c r="M10" s="19" t="s">
        <v>15</v>
      </c>
      <c r="N10" s="19" t="s">
        <v>14</v>
      </c>
      <c r="O10" s="19" t="s">
        <v>21</v>
      </c>
      <c r="P10" s="19" t="s">
        <v>21</v>
      </c>
      <c r="R10" s="19" t="s">
        <v>5</v>
      </c>
    </row>
    <row r="11" spans="1:18" ht="127.5" x14ac:dyDescent="0.2">
      <c r="B11" s="35" t="s">
        <v>1</v>
      </c>
      <c r="C11" s="19" t="s">
        <v>6</v>
      </c>
      <c r="D11" s="19" t="s">
        <v>704</v>
      </c>
      <c r="E11" s="19" t="s">
        <v>705</v>
      </c>
      <c r="F11" s="19" t="s">
        <v>11</v>
      </c>
      <c r="G11" s="19" t="s">
        <v>11</v>
      </c>
      <c r="H11" s="19" t="s">
        <v>706</v>
      </c>
      <c r="I11" s="19" t="s">
        <v>707</v>
      </c>
      <c r="J11" s="19" t="s">
        <v>708</v>
      </c>
      <c r="K11" s="19" t="s">
        <v>960</v>
      </c>
      <c r="L11" s="19" t="s">
        <v>707</v>
      </c>
      <c r="M11" s="19" t="s">
        <v>706</v>
      </c>
      <c r="N11" s="19" t="s">
        <v>709</v>
      </c>
      <c r="O11" s="19" t="s">
        <v>710</v>
      </c>
      <c r="P11" s="19" t="s">
        <v>711</v>
      </c>
      <c r="R11" s="19" t="s">
        <v>6</v>
      </c>
    </row>
    <row r="12" spans="1:18" ht="25.5" x14ac:dyDescent="0.2">
      <c r="B12" s="35" t="s">
        <v>43</v>
      </c>
      <c r="C12" s="19" t="s">
        <v>28</v>
      </c>
      <c r="D12" s="19" t="s">
        <v>28</v>
      </c>
      <c r="E12" s="19" t="s">
        <v>28</v>
      </c>
      <c r="F12" s="19" t="s">
        <v>29</v>
      </c>
      <c r="G12" s="19" t="s">
        <v>29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31</v>
      </c>
      <c r="R12" s="19" t="s">
        <v>28</v>
      </c>
    </row>
    <row r="13" spans="1:18" ht="38.25" x14ac:dyDescent="0.2">
      <c r="B13" s="35" t="s">
        <v>34</v>
      </c>
      <c r="C13" s="19" t="s">
        <v>637</v>
      </c>
      <c r="D13" s="19" t="s">
        <v>4</v>
      </c>
      <c r="E13" s="19" t="s">
        <v>5</v>
      </c>
      <c r="F13" s="19" t="s">
        <v>5</v>
      </c>
      <c r="G13" s="19" t="s">
        <v>5</v>
      </c>
      <c r="H13" s="19" t="s">
        <v>14</v>
      </c>
      <c r="I13" s="19" t="s">
        <v>14</v>
      </c>
      <c r="J13" s="19" t="s">
        <v>14</v>
      </c>
      <c r="K13" s="19" t="s">
        <v>14</v>
      </c>
      <c r="L13" s="19" t="s">
        <v>14</v>
      </c>
      <c r="M13" s="19" t="s">
        <v>14</v>
      </c>
      <c r="N13" s="19" t="s">
        <v>15</v>
      </c>
      <c r="O13" s="19" t="s">
        <v>15</v>
      </c>
      <c r="P13" s="19" t="s">
        <v>15</v>
      </c>
      <c r="R13" s="19" t="s">
        <v>4</v>
      </c>
    </row>
    <row r="14" spans="1:18" x14ac:dyDescent="0.2">
      <c r="B14" s="36" t="s">
        <v>202</v>
      </c>
      <c r="C14" s="33" t="s">
        <v>203</v>
      </c>
      <c r="D14" s="33" t="s">
        <v>203</v>
      </c>
      <c r="E14" s="33" t="s">
        <v>203</v>
      </c>
      <c r="F14" s="33" t="s">
        <v>203</v>
      </c>
      <c r="G14" s="33" t="s">
        <v>203</v>
      </c>
      <c r="H14" s="33" t="s">
        <v>203</v>
      </c>
      <c r="I14" s="33" t="s">
        <v>203</v>
      </c>
      <c r="J14" s="33" t="s">
        <v>203</v>
      </c>
      <c r="K14" s="19" t="s">
        <v>203</v>
      </c>
      <c r="L14" s="19" t="s">
        <v>203</v>
      </c>
      <c r="M14" s="19" t="s">
        <v>203</v>
      </c>
      <c r="N14" s="33" t="s">
        <v>203</v>
      </c>
      <c r="O14" s="33" t="s">
        <v>203</v>
      </c>
      <c r="P14" s="33" t="s">
        <v>203</v>
      </c>
      <c r="R14" s="33" t="s">
        <v>203</v>
      </c>
    </row>
    <row r="15" spans="1:18" ht="51" x14ac:dyDescent="0.2">
      <c r="B15" s="35" t="s">
        <v>414</v>
      </c>
      <c r="C15" s="19" t="s">
        <v>7</v>
      </c>
      <c r="D15" s="19" t="s">
        <v>712</v>
      </c>
      <c r="E15" s="19" t="s">
        <v>7</v>
      </c>
      <c r="F15" s="19" t="s">
        <v>7</v>
      </c>
      <c r="G15" s="19" t="s">
        <v>7</v>
      </c>
      <c r="H15" s="19" t="s">
        <v>712</v>
      </c>
      <c r="I15" s="19" t="s">
        <v>712</v>
      </c>
      <c r="J15" s="19" t="s">
        <v>712</v>
      </c>
      <c r="K15" s="19" t="s">
        <v>712</v>
      </c>
      <c r="L15" s="19" t="s">
        <v>712</v>
      </c>
      <c r="M15" s="19" t="s">
        <v>712</v>
      </c>
      <c r="N15" s="19" t="s">
        <v>17</v>
      </c>
      <c r="O15" s="19" t="s">
        <v>17</v>
      </c>
      <c r="P15" s="19" t="s">
        <v>17</v>
      </c>
      <c r="R15" s="19" t="s">
        <v>7</v>
      </c>
    </row>
    <row r="16" spans="1:18" x14ac:dyDescent="0.2">
      <c r="B16" s="3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R16" s="19"/>
    </row>
    <row r="17" spans="2:18" ht="25.5" customHeight="1" x14ac:dyDescent="0.2">
      <c r="B17" s="35" t="s">
        <v>219</v>
      </c>
      <c r="C17" s="19" t="s">
        <v>5</v>
      </c>
      <c r="D17" s="19" t="s">
        <v>5</v>
      </c>
      <c r="E17" s="19" t="s">
        <v>4</v>
      </c>
      <c r="F17" s="19" t="s">
        <v>5</v>
      </c>
      <c r="G17" s="19" t="s">
        <v>5</v>
      </c>
      <c r="H17" s="19" t="s">
        <v>640</v>
      </c>
      <c r="I17" s="19" t="s">
        <v>15</v>
      </c>
      <c r="J17" s="19" t="s">
        <v>640</v>
      </c>
      <c r="K17" s="19" t="s">
        <v>640</v>
      </c>
      <c r="L17" s="19" t="s">
        <v>15</v>
      </c>
      <c r="M17" s="19" t="s">
        <v>640</v>
      </c>
      <c r="N17" s="19" t="s">
        <v>32</v>
      </c>
      <c r="O17" s="19" t="s">
        <v>15</v>
      </c>
      <c r="P17" s="19" t="s">
        <v>15</v>
      </c>
      <c r="R17" s="19" t="s">
        <v>5</v>
      </c>
    </row>
    <row r="18" spans="2:18" x14ac:dyDescent="0.2">
      <c r="B18" s="35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R18" s="19"/>
    </row>
    <row r="19" spans="2:18" ht="76.5" x14ac:dyDescent="0.2">
      <c r="B19" s="35" t="s">
        <v>220</v>
      </c>
      <c r="C19" s="19" t="s">
        <v>209</v>
      </c>
      <c r="D19" s="19" t="s">
        <v>209</v>
      </c>
      <c r="E19" s="19" t="s">
        <v>206</v>
      </c>
      <c r="F19" s="19" t="s">
        <v>210</v>
      </c>
      <c r="G19" s="19" t="s">
        <v>214</v>
      </c>
      <c r="H19" s="19" t="s">
        <v>713</v>
      </c>
      <c r="I19" s="19" t="s">
        <v>713</v>
      </c>
      <c r="J19" s="19" t="s">
        <v>713</v>
      </c>
      <c r="K19" s="19" t="s">
        <v>713</v>
      </c>
      <c r="L19" s="19" t="s">
        <v>713</v>
      </c>
      <c r="M19" s="19" t="s">
        <v>713</v>
      </c>
      <c r="N19" s="19" t="s">
        <v>211</v>
      </c>
      <c r="O19" s="19" t="s">
        <v>212</v>
      </c>
      <c r="P19" s="19" t="s">
        <v>213</v>
      </c>
      <c r="R19" s="19" t="s">
        <v>209</v>
      </c>
    </row>
    <row r="20" spans="2:18" ht="51" x14ac:dyDescent="0.2">
      <c r="B20" s="35" t="s">
        <v>217</v>
      </c>
      <c r="C20" s="19" t="s">
        <v>207</v>
      </c>
      <c r="D20" s="19" t="s">
        <v>207</v>
      </c>
      <c r="E20" s="19" t="s">
        <v>714</v>
      </c>
      <c r="F20" s="19" t="s">
        <v>210</v>
      </c>
      <c r="G20" s="19" t="s">
        <v>214</v>
      </c>
      <c r="H20" s="19" t="s">
        <v>207</v>
      </c>
      <c r="I20" s="19" t="s">
        <v>715</v>
      </c>
      <c r="J20" s="19" t="s">
        <v>715</v>
      </c>
      <c r="K20" s="19" t="s">
        <v>715</v>
      </c>
      <c r="L20" s="19" t="s">
        <v>715</v>
      </c>
      <c r="M20" s="19" t="s">
        <v>715</v>
      </c>
      <c r="N20" s="19" t="s">
        <v>208</v>
      </c>
      <c r="O20" s="19" t="s">
        <v>208</v>
      </c>
      <c r="P20" s="19" t="s">
        <v>716</v>
      </c>
      <c r="R20" s="19" t="s">
        <v>207</v>
      </c>
    </row>
    <row r="21" spans="2:18" x14ac:dyDescent="0.2">
      <c r="B21" s="3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R21" s="19"/>
    </row>
    <row r="22" spans="2:18" ht="51" x14ac:dyDescent="0.2">
      <c r="B22" s="35" t="s">
        <v>218</v>
      </c>
      <c r="C22" s="19" t="s">
        <v>5</v>
      </c>
      <c r="D22" s="19" t="s">
        <v>35</v>
      </c>
      <c r="E22" s="19" t="s">
        <v>4</v>
      </c>
      <c r="F22" s="19" t="s">
        <v>5</v>
      </c>
      <c r="G22" s="19" t="s">
        <v>5</v>
      </c>
      <c r="H22" s="19" t="s">
        <v>45</v>
      </c>
      <c r="I22" s="19" t="s">
        <v>46</v>
      </c>
      <c r="J22" s="19" t="s">
        <v>45</v>
      </c>
      <c r="K22" s="19" t="s">
        <v>45</v>
      </c>
      <c r="L22" s="19" t="s">
        <v>46</v>
      </c>
      <c r="M22" s="19" t="s">
        <v>45</v>
      </c>
      <c r="N22" s="19" t="s">
        <v>14</v>
      </c>
      <c r="O22" s="19" t="s">
        <v>21</v>
      </c>
      <c r="P22" s="19" t="s">
        <v>21</v>
      </c>
      <c r="R22" s="19" t="s">
        <v>5</v>
      </c>
    </row>
    <row r="23" spans="2:18" x14ac:dyDescent="0.2">
      <c r="B23" s="35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R23" s="19"/>
    </row>
    <row r="24" spans="2:18" ht="25.5" x14ac:dyDescent="0.2">
      <c r="B24" s="35" t="s">
        <v>552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R24" s="19"/>
    </row>
    <row r="25" spans="2:18" ht="63.75" x14ac:dyDescent="0.2">
      <c r="B25" s="35" t="s">
        <v>215</v>
      </c>
      <c r="C25" s="19" t="s">
        <v>5</v>
      </c>
      <c r="D25" s="19" t="s">
        <v>717</v>
      </c>
      <c r="E25" s="19" t="s">
        <v>717</v>
      </c>
      <c r="F25" s="19" t="s">
        <v>5</v>
      </c>
      <c r="G25" s="19" t="s">
        <v>5</v>
      </c>
      <c r="H25" s="19" t="s">
        <v>718</v>
      </c>
      <c r="I25" s="19" t="s">
        <v>719</v>
      </c>
      <c r="J25" s="19" t="s">
        <v>718</v>
      </c>
      <c r="K25" s="19" t="s">
        <v>718</v>
      </c>
      <c r="L25" s="19" t="s">
        <v>719</v>
      </c>
      <c r="M25" s="19" t="s">
        <v>5</v>
      </c>
      <c r="N25" s="19" t="s">
        <v>718</v>
      </c>
      <c r="O25" s="19" t="s">
        <v>719</v>
      </c>
      <c r="P25" s="19" t="s">
        <v>719</v>
      </c>
      <c r="R25" s="19" t="s">
        <v>5</v>
      </c>
    </row>
    <row r="26" spans="2:18" ht="89.25" x14ac:dyDescent="0.2">
      <c r="B26" s="35" t="s">
        <v>216</v>
      </c>
      <c r="C26" s="19" t="s">
        <v>5</v>
      </c>
      <c r="D26" s="19" t="s">
        <v>720</v>
      </c>
      <c r="E26" s="19" t="s">
        <v>720</v>
      </c>
      <c r="F26" s="19" t="s">
        <v>5</v>
      </c>
      <c r="G26" s="19" t="s">
        <v>5</v>
      </c>
      <c r="H26" s="19" t="s">
        <v>721</v>
      </c>
      <c r="I26" s="19" t="s">
        <v>722</v>
      </c>
      <c r="J26" s="19" t="s">
        <v>723</v>
      </c>
      <c r="K26" s="19" t="s">
        <v>721</v>
      </c>
      <c r="L26" s="19" t="s">
        <v>722</v>
      </c>
      <c r="M26" s="19" t="s">
        <v>5</v>
      </c>
      <c r="N26" s="19" t="s">
        <v>723</v>
      </c>
      <c r="O26" s="19" t="s">
        <v>722</v>
      </c>
      <c r="P26" s="19" t="s">
        <v>722</v>
      </c>
      <c r="R26" s="19" t="s">
        <v>5</v>
      </c>
    </row>
    <row r="27" spans="2:18" x14ac:dyDescent="0.2">
      <c r="B27" s="3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R27" s="19"/>
    </row>
    <row r="28" spans="2:18" x14ac:dyDescent="0.2">
      <c r="B28" s="35" t="s">
        <v>553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R28" s="19"/>
    </row>
    <row r="29" spans="2:18" ht="89.25" x14ac:dyDescent="0.2">
      <c r="B29" s="35" t="s">
        <v>215</v>
      </c>
      <c r="C29" s="19" t="s">
        <v>5</v>
      </c>
      <c r="D29" s="19" t="s">
        <v>724</v>
      </c>
      <c r="E29" s="19" t="s">
        <v>724</v>
      </c>
      <c r="F29" s="19" t="s">
        <v>5</v>
      </c>
      <c r="G29" s="19" t="s">
        <v>5</v>
      </c>
      <c r="H29" s="19" t="s">
        <v>725</v>
      </c>
      <c r="I29" s="19" t="s">
        <v>726</v>
      </c>
      <c r="J29" s="19" t="s">
        <v>725</v>
      </c>
      <c r="K29" s="19" t="s">
        <v>725</v>
      </c>
      <c r="L29" s="19" t="s">
        <v>726</v>
      </c>
      <c r="M29" s="19" t="s">
        <v>5</v>
      </c>
      <c r="N29" s="19" t="s">
        <v>725</v>
      </c>
      <c r="O29" s="19" t="s">
        <v>726</v>
      </c>
      <c r="P29" s="19" t="s">
        <v>726</v>
      </c>
      <c r="R29" s="19" t="s">
        <v>5</v>
      </c>
    </row>
    <row r="30" spans="2:18" ht="89.25" x14ac:dyDescent="0.2">
      <c r="B30" s="35" t="s">
        <v>216</v>
      </c>
      <c r="C30" s="19" t="s">
        <v>5</v>
      </c>
      <c r="D30" s="19" t="s">
        <v>724</v>
      </c>
      <c r="E30" s="19" t="s">
        <v>724</v>
      </c>
      <c r="F30" s="19" t="s">
        <v>5</v>
      </c>
      <c r="G30" s="19" t="s">
        <v>5</v>
      </c>
      <c r="H30" s="19" t="s">
        <v>725</v>
      </c>
      <c r="I30" s="19" t="s">
        <v>726</v>
      </c>
      <c r="J30" s="19" t="s">
        <v>725</v>
      </c>
      <c r="K30" s="19" t="s">
        <v>725</v>
      </c>
      <c r="L30" s="19" t="s">
        <v>726</v>
      </c>
      <c r="M30" s="19" t="s">
        <v>5</v>
      </c>
      <c r="N30" s="19" t="s">
        <v>725</v>
      </c>
      <c r="O30" s="19" t="s">
        <v>726</v>
      </c>
      <c r="P30" s="19" t="s">
        <v>726</v>
      </c>
      <c r="R30" s="19" t="s">
        <v>5</v>
      </c>
    </row>
    <row r="33" spans="2:2" x14ac:dyDescent="0.2">
      <c r="B33" s="1" t="s">
        <v>416</v>
      </c>
    </row>
    <row r="34" spans="2:2" x14ac:dyDescent="0.2">
      <c r="B34" s="1" t="s">
        <v>204</v>
      </c>
    </row>
  </sheetData>
  <mergeCells count="1">
    <mergeCell ref="C3:D3"/>
  </mergeCells>
  <pageMargins left="0.17" right="0.17" top="0.17" bottom="0.28999999999999998" header="0.17" footer="0.3"/>
  <pageSetup paperSize="9" scale="5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244"/>
  <sheetViews>
    <sheetView topLeftCell="A81" workbookViewId="0">
      <selection activeCell="A94" sqref="A94:B94"/>
    </sheetView>
  </sheetViews>
  <sheetFormatPr defaultColWidth="9.140625" defaultRowHeight="12.75" x14ac:dyDescent="0.2"/>
  <cols>
    <col min="1" max="1" width="5.85546875" style="1" bestFit="1" customWidth="1"/>
    <col min="2" max="2" width="58" style="1" bestFit="1" customWidth="1"/>
    <col min="3" max="3" width="39.5703125" style="1" bestFit="1" customWidth="1"/>
    <col min="4" max="4" width="10.85546875" style="1" bestFit="1" customWidth="1"/>
    <col min="5" max="5" width="43.7109375" style="1" bestFit="1" customWidth="1"/>
    <col min="6" max="6" width="53.7109375" style="1" bestFit="1" customWidth="1"/>
    <col min="7" max="16384" width="9.140625" style="1"/>
  </cols>
  <sheetData>
    <row r="1" spans="1:6" ht="24.95" customHeight="1" thickBot="1" x14ac:dyDescent="0.25">
      <c r="A1" s="327" t="s">
        <v>114</v>
      </c>
      <c r="B1" s="328"/>
      <c r="C1" s="329"/>
      <c r="D1" s="327" t="s">
        <v>113</v>
      </c>
      <c r="E1" s="328"/>
      <c r="F1" s="329"/>
    </row>
    <row r="2" spans="1:6" x14ac:dyDescent="0.2">
      <c r="A2" s="158" t="s">
        <v>411</v>
      </c>
      <c r="B2" s="158" t="s">
        <v>410</v>
      </c>
      <c r="C2" s="158" t="s">
        <v>409</v>
      </c>
      <c r="D2" s="14" t="s">
        <v>448</v>
      </c>
      <c r="E2" s="14" t="s">
        <v>408</v>
      </c>
      <c r="F2" s="14" t="s">
        <v>407</v>
      </c>
    </row>
    <row r="3" spans="1:6" x14ac:dyDescent="0.2">
      <c r="A3" s="91" t="s">
        <v>512</v>
      </c>
      <c r="B3" s="92" t="s">
        <v>543</v>
      </c>
      <c r="C3" s="91" t="s">
        <v>544</v>
      </c>
      <c r="D3" s="83" t="s">
        <v>116</v>
      </c>
      <c r="E3" s="83" t="s">
        <v>449</v>
      </c>
      <c r="F3" s="83" t="s">
        <v>450</v>
      </c>
    </row>
    <row r="4" spans="1:6" x14ac:dyDescent="0.2">
      <c r="A4" s="84" t="s">
        <v>171</v>
      </c>
      <c r="B4" s="84" t="s">
        <v>274</v>
      </c>
      <c r="C4" s="84" t="s">
        <v>476</v>
      </c>
      <c r="D4" s="83" t="s">
        <v>142</v>
      </c>
      <c r="E4" s="83" t="s">
        <v>451</v>
      </c>
      <c r="F4" s="83" t="s">
        <v>452</v>
      </c>
    </row>
    <row r="5" spans="1:6" x14ac:dyDescent="0.2">
      <c r="A5" s="84" t="s">
        <v>167</v>
      </c>
      <c r="B5" s="84" t="s">
        <v>275</v>
      </c>
      <c r="C5" s="159" t="s">
        <v>477</v>
      </c>
      <c r="D5" s="83" t="s">
        <v>325</v>
      </c>
      <c r="E5" s="83" t="s">
        <v>461</v>
      </c>
      <c r="F5" s="83" t="s">
        <v>1026</v>
      </c>
    </row>
    <row r="6" spans="1:6" x14ac:dyDescent="0.2">
      <c r="A6" s="84" t="s">
        <v>406</v>
      </c>
      <c r="B6" s="84" t="s">
        <v>405</v>
      </c>
      <c r="C6" s="84" t="s">
        <v>404</v>
      </c>
      <c r="D6" s="83" t="s">
        <v>128</v>
      </c>
      <c r="E6" s="83" t="s">
        <v>453</v>
      </c>
      <c r="F6" s="83" t="s">
        <v>454</v>
      </c>
    </row>
    <row r="7" spans="1:6" x14ac:dyDescent="0.2">
      <c r="A7" s="84" t="s">
        <v>590</v>
      </c>
      <c r="B7" s="84" t="s">
        <v>273</v>
      </c>
      <c r="C7" s="84" t="s">
        <v>403</v>
      </c>
      <c r="D7" s="83" t="s">
        <v>352</v>
      </c>
      <c r="E7" s="83" t="s">
        <v>462</v>
      </c>
      <c r="F7" s="83" t="s">
        <v>463</v>
      </c>
    </row>
    <row r="8" spans="1:6" ht="12.75" customHeight="1" x14ac:dyDescent="0.2">
      <c r="A8" s="84" t="s">
        <v>933</v>
      </c>
      <c r="B8" s="84" t="s">
        <v>934</v>
      </c>
      <c r="C8" s="182" t="s">
        <v>935</v>
      </c>
      <c r="D8" s="83" t="s">
        <v>145</v>
      </c>
      <c r="E8" s="83" t="s">
        <v>457</v>
      </c>
      <c r="F8" s="83" t="s">
        <v>458</v>
      </c>
    </row>
    <row r="9" spans="1:6" x14ac:dyDescent="0.2">
      <c r="A9" s="84" t="s">
        <v>515</v>
      </c>
      <c r="B9" s="84" t="s">
        <v>529</v>
      </c>
      <c r="C9" s="84" t="s">
        <v>530</v>
      </c>
      <c r="D9" s="83" t="s">
        <v>122</v>
      </c>
      <c r="E9" s="83" t="s">
        <v>459</v>
      </c>
      <c r="F9" s="83" t="s">
        <v>460</v>
      </c>
    </row>
    <row r="10" spans="1:6" x14ac:dyDescent="0.2">
      <c r="A10" s="84" t="s">
        <v>516</v>
      </c>
      <c r="B10" s="84" t="s">
        <v>531</v>
      </c>
      <c r="C10" s="84" t="s">
        <v>532</v>
      </c>
      <c r="D10" s="83" t="s">
        <v>134</v>
      </c>
      <c r="E10" s="83" t="s">
        <v>455</v>
      </c>
      <c r="F10" s="83" t="s">
        <v>456</v>
      </c>
    </row>
    <row r="11" spans="1:6" x14ac:dyDescent="0.2">
      <c r="A11" s="84" t="s">
        <v>514</v>
      </c>
      <c r="B11" s="84" t="s">
        <v>527</v>
      </c>
      <c r="C11" s="84" t="s">
        <v>528</v>
      </c>
      <c r="D11" s="92" t="s">
        <v>936</v>
      </c>
      <c r="E11" s="92" t="s">
        <v>937</v>
      </c>
      <c r="F11" s="92" t="s">
        <v>938</v>
      </c>
    </row>
    <row r="12" spans="1:6" x14ac:dyDescent="0.2">
      <c r="A12" s="84" t="s">
        <v>237</v>
      </c>
      <c r="B12" s="84" t="s">
        <v>310</v>
      </c>
      <c r="C12" s="84" t="s">
        <v>402</v>
      </c>
    </row>
    <row r="13" spans="1:6" x14ac:dyDescent="0.2">
      <c r="A13" s="84" t="s">
        <v>238</v>
      </c>
      <c r="B13" s="84" t="s">
        <v>311</v>
      </c>
      <c r="C13" s="84" t="s">
        <v>401</v>
      </c>
    </row>
    <row r="14" spans="1:6" x14ac:dyDescent="0.2">
      <c r="A14" s="84" t="s">
        <v>129</v>
      </c>
      <c r="B14" s="84" t="s">
        <v>309</v>
      </c>
      <c r="C14" s="84" t="s">
        <v>400</v>
      </c>
    </row>
    <row r="15" spans="1:6" x14ac:dyDescent="0.2">
      <c r="A15" s="84" t="s">
        <v>260</v>
      </c>
      <c r="B15" s="84" t="s">
        <v>268</v>
      </c>
      <c r="C15" s="84" t="s">
        <v>342</v>
      </c>
    </row>
    <row r="16" spans="1:6" x14ac:dyDescent="0.2">
      <c r="A16" s="84" t="s">
        <v>930</v>
      </c>
      <c r="B16" s="84" t="s">
        <v>931</v>
      </c>
      <c r="C16" s="182" t="s">
        <v>932</v>
      </c>
    </row>
    <row r="17" spans="1:3" x14ac:dyDescent="0.2">
      <c r="A17" s="183" t="s">
        <v>519</v>
      </c>
      <c r="B17" s="183" t="s">
        <v>524</v>
      </c>
      <c r="C17" s="183" t="s">
        <v>523</v>
      </c>
    </row>
    <row r="18" spans="1:3" x14ac:dyDescent="0.2">
      <c r="A18" s="183" t="s">
        <v>517</v>
      </c>
      <c r="B18" s="183" t="s">
        <v>533</v>
      </c>
      <c r="C18" s="183" t="s">
        <v>534</v>
      </c>
    </row>
    <row r="19" spans="1:3" x14ac:dyDescent="0.2">
      <c r="A19" s="84" t="s">
        <v>251</v>
      </c>
      <c r="B19" s="84" t="s">
        <v>313</v>
      </c>
      <c r="C19" s="84" t="s">
        <v>399</v>
      </c>
    </row>
    <row r="20" spans="1:3" x14ac:dyDescent="0.2">
      <c r="A20" s="84" t="s">
        <v>252</v>
      </c>
      <c r="B20" s="84" t="s">
        <v>314</v>
      </c>
      <c r="C20" s="84" t="s">
        <v>398</v>
      </c>
    </row>
    <row r="21" spans="1:3" x14ac:dyDescent="0.2">
      <c r="A21" s="84" t="s">
        <v>239</v>
      </c>
      <c r="B21" s="84" t="s">
        <v>312</v>
      </c>
      <c r="C21" s="84" t="s">
        <v>431</v>
      </c>
    </row>
    <row r="22" spans="1:3" x14ac:dyDescent="0.2">
      <c r="A22" s="183" t="s">
        <v>518</v>
      </c>
      <c r="B22" s="183" t="s">
        <v>525</v>
      </c>
      <c r="C22" s="183" t="s">
        <v>526</v>
      </c>
    </row>
    <row r="23" spans="1:3" x14ac:dyDescent="0.2">
      <c r="A23" s="84" t="s">
        <v>897</v>
      </c>
      <c r="B23" s="84" t="s">
        <v>898</v>
      </c>
      <c r="C23" s="184" t="s">
        <v>899</v>
      </c>
    </row>
    <row r="24" spans="1:3" x14ac:dyDescent="0.2">
      <c r="A24" s="84" t="s">
        <v>900</v>
      </c>
      <c r="B24" s="84" t="s">
        <v>901</v>
      </c>
      <c r="C24" s="184" t="s">
        <v>902</v>
      </c>
    </row>
    <row r="25" spans="1:3" x14ac:dyDescent="0.2">
      <c r="A25" s="84" t="s">
        <v>903</v>
      </c>
      <c r="B25" s="84" t="s">
        <v>904</v>
      </c>
      <c r="C25" s="184" t="s">
        <v>905</v>
      </c>
    </row>
    <row r="26" spans="1:3" x14ac:dyDescent="0.2">
      <c r="A26" s="84" t="s">
        <v>906</v>
      </c>
      <c r="B26" s="84" t="s">
        <v>907</v>
      </c>
      <c r="C26" s="184" t="s">
        <v>908</v>
      </c>
    </row>
    <row r="27" spans="1:3" x14ac:dyDescent="0.2">
      <c r="A27" s="84" t="s">
        <v>909</v>
      </c>
      <c r="B27" s="84" t="s">
        <v>910</v>
      </c>
      <c r="C27" s="184" t="s">
        <v>911</v>
      </c>
    </row>
    <row r="28" spans="1:3" x14ac:dyDescent="0.2">
      <c r="A28" s="84" t="s">
        <v>912</v>
      </c>
      <c r="B28" s="84" t="s">
        <v>913</v>
      </c>
      <c r="C28" s="184" t="s">
        <v>914</v>
      </c>
    </row>
    <row r="29" spans="1:3" x14ac:dyDescent="0.2">
      <c r="A29" s="84" t="s">
        <v>915</v>
      </c>
      <c r="B29" s="84" t="s">
        <v>916</v>
      </c>
      <c r="C29" s="184" t="s">
        <v>917</v>
      </c>
    </row>
    <row r="30" spans="1:3" x14ac:dyDescent="0.2">
      <c r="A30" s="84" t="s">
        <v>918</v>
      </c>
      <c r="B30" s="84" t="s">
        <v>919</v>
      </c>
      <c r="C30" s="184" t="s">
        <v>920</v>
      </c>
    </row>
    <row r="31" spans="1:3" x14ac:dyDescent="0.2">
      <c r="A31" s="84" t="s">
        <v>921</v>
      </c>
      <c r="B31" s="84" t="s">
        <v>922</v>
      </c>
      <c r="C31" s="184" t="s">
        <v>923</v>
      </c>
    </row>
    <row r="32" spans="1:3" x14ac:dyDescent="0.2">
      <c r="A32" s="84" t="s">
        <v>924</v>
      </c>
      <c r="B32" s="84" t="s">
        <v>925</v>
      </c>
      <c r="C32" s="184" t="s">
        <v>926</v>
      </c>
    </row>
    <row r="33" spans="1:3" x14ac:dyDescent="0.2">
      <c r="A33" s="84" t="s">
        <v>927</v>
      </c>
      <c r="B33" s="84" t="s">
        <v>928</v>
      </c>
      <c r="C33" s="184" t="s">
        <v>929</v>
      </c>
    </row>
    <row r="34" spans="1:3" x14ac:dyDescent="0.2">
      <c r="A34" s="84" t="s">
        <v>157</v>
      </c>
      <c r="B34" s="84" t="s">
        <v>303</v>
      </c>
      <c r="C34" s="84" t="s">
        <v>397</v>
      </c>
    </row>
    <row r="35" spans="1:3" x14ac:dyDescent="0.2">
      <c r="A35" s="84" t="s">
        <v>222</v>
      </c>
      <c r="B35" s="84" t="s">
        <v>304</v>
      </c>
      <c r="C35" s="84" t="s">
        <v>396</v>
      </c>
    </row>
    <row r="36" spans="1:3" x14ac:dyDescent="0.2">
      <c r="A36" s="84" t="s">
        <v>221</v>
      </c>
      <c r="B36" s="84" t="s">
        <v>305</v>
      </c>
      <c r="C36" s="84" t="s">
        <v>395</v>
      </c>
    </row>
    <row r="37" spans="1:3" x14ac:dyDescent="0.2">
      <c r="A37" s="84" t="s">
        <v>159</v>
      </c>
      <c r="B37" s="84" t="s">
        <v>306</v>
      </c>
      <c r="C37" s="84" t="s">
        <v>394</v>
      </c>
    </row>
    <row r="38" spans="1:3" x14ac:dyDescent="0.2">
      <c r="A38" s="183" t="s">
        <v>507</v>
      </c>
      <c r="B38" s="183" t="s">
        <v>538</v>
      </c>
      <c r="C38" s="183" t="s">
        <v>1027</v>
      </c>
    </row>
    <row r="39" spans="1:3" x14ac:dyDescent="0.2">
      <c r="A39" s="183" t="s">
        <v>505</v>
      </c>
      <c r="B39" s="183" t="s">
        <v>536</v>
      </c>
      <c r="C39" s="183" t="s">
        <v>1028</v>
      </c>
    </row>
    <row r="40" spans="1:3" x14ac:dyDescent="0.2">
      <c r="A40" s="183" t="s">
        <v>511</v>
      </c>
      <c r="B40" s="183" t="s">
        <v>542</v>
      </c>
      <c r="C40" s="183" t="s">
        <v>1029</v>
      </c>
    </row>
    <row r="41" spans="1:3" x14ac:dyDescent="0.2">
      <c r="A41" s="183" t="s">
        <v>504</v>
      </c>
      <c r="B41" s="183" t="s">
        <v>535</v>
      </c>
      <c r="C41" s="183" t="s">
        <v>1030</v>
      </c>
    </row>
    <row r="42" spans="1:3" x14ac:dyDescent="0.2">
      <c r="A42" s="183" t="s">
        <v>508</v>
      </c>
      <c r="B42" s="183" t="s">
        <v>539</v>
      </c>
      <c r="C42" s="183" t="s">
        <v>1031</v>
      </c>
    </row>
    <row r="43" spans="1:3" x14ac:dyDescent="0.2">
      <c r="A43" s="183" t="s">
        <v>506</v>
      </c>
      <c r="B43" s="84" t="s">
        <v>537</v>
      </c>
      <c r="C43" s="183" t="s">
        <v>1032</v>
      </c>
    </row>
    <row r="44" spans="1:3" x14ac:dyDescent="0.2">
      <c r="A44" s="183" t="s">
        <v>509</v>
      </c>
      <c r="B44" s="183" t="s">
        <v>540</v>
      </c>
      <c r="C44" s="183" t="s">
        <v>1033</v>
      </c>
    </row>
    <row r="45" spans="1:3" x14ac:dyDescent="0.2">
      <c r="A45" s="84" t="s">
        <v>887</v>
      </c>
      <c r="B45" s="84" t="s">
        <v>888</v>
      </c>
      <c r="C45" s="182" t="s">
        <v>1034</v>
      </c>
    </row>
    <row r="46" spans="1:3" x14ac:dyDescent="0.2">
      <c r="A46" s="183" t="s">
        <v>510</v>
      </c>
      <c r="B46" s="183" t="s">
        <v>541</v>
      </c>
      <c r="C46" s="183" t="s">
        <v>1035</v>
      </c>
    </row>
    <row r="47" spans="1:3" x14ac:dyDescent="0.2">
      <c r="A47" s="183" t="s">
        <v>513</v>
      </c>
      <c r="B47" s="84" t="s">
        <v>989</v>
      </c>
      <c r="C47" s="84" t="s">
        <v>1036</v>
      </c>
    </row>
    <row r="48" spans="1:3" x14ac:dyDescent="0.2">
      <c r="A48" s="85" t="s">
        <v>332</v>
      </c>
      <c r="B48" s="84" t="s">
        <v>990</v>
      </c>
      <c r="C48" s="84" t="s">
        <v>1037</v>
      </c>
    </row>
    <row r="49" spans="1:3" x14ac:dyDescent="0.2">
      <c r="A49" s="85" t="s">
        <v>336</v>
      </c>
      <c r="B49" s="84" t="s">
        <v>991</v>
      </c>
      <c r="C49" s="84" t="s">
        <v>1038</v>
      </c>
    </row>
    <row r="50" spans="1:3" x14ac:dyDescent="0.2">
      <c r="A50" s="84" t="s">
        <v>430</v>
      </c>
      <c r="B50" s="84" t="s">
        <v>992</v>
      </c>
      <c r="C50" s="84" t="s">
        <v>1039</v>
      </c>
    </row>
    <row r="51" spans="1:3" x14ac:dyDescent="0.2">
      <c r="A51" s="85" t="s">
        <v>337</v>
      </c>
      <c r="B51" s="84" t="s">
        <v>993</v>
      </c>
      <c r="C51" s="84" t="s">
        <v>1040</v>
      </c>
    </row>
    <row r="52" spans="1:3" x14ac:dyDescent="0.2">
      <c r="A52" s="85" t="s">
        <v>330</v>
      </c>
      <c r="B52" s="84" t="s">
        <v>994</v>
      </c>
      <c r="C52" s="84" t="s">
        <v>1041</v>
      </c>
    </row>
    <row r="53" spans="1:3" x14ac:dyDescent="0.2">
      <c r="A53" s="85" t="s">
        <v>334</v>
      </c>
      <c r="B53" s="84" t="s">
        <v>995</v>
      </c>
      <c r="C53" s="84" t="s">
        <v>1042</v>
      </c>
    </row>
    <row r="54" spans="1:3" x14ac:dyDescent="0.2">
      <c r="A54" s="85" t="s">
        <v>328</v>
      </c>
      <c r="B54" s="84" t="s">
        <v>996</v>
      </c>
      <c r="C54" s="84" t="s">
        <v>1043</v>
      </c>
    </row>
    <row r="55" spans="1:3" x14ac:dyDescent="0.2">
      <c r="A55" s="84" t="s">
        <v>324</v>
      </c>
      <c r="B55" s="85" t="s">
        <v>393</v>
      </c>
      <c r="C55" s="85" t="s">
        <v>1044</v>
      </c>
    </row>
    <row r="56" spans="1:3" x14ac:dyDescent="0.2">
      <c r="A56" s="84" t="s">
        <v>429</v>
      </c>
      <c r="B56" s="84" t="s">
        <v>997</v>
      </c>
      <c r="C56" s="84" t="s">
        <v>1045</v>
      </c>
    </row>
    <row r="57" spans="1:3" x14ac:dyDescent="0.2">
      <c r="A57" s="183" t="s">
        <v>545</v>
      </c>
      <c r="B57" s="84" t="s">
        <v>998</v>
      </c>
      <c r="C57" s="84" t="s">
        <v>1046</v>
      </c>
    </row>
    <row r="58" spans="1:3" x14ac:dyDescent="0.2">
      <c r="A58" s="84" t="s">
        <v>443</v>
      </c>
      <c r="B58" s="84" t="s">
        <v>999</v>
      </c>
      <c r="C58" s="84" t="s">
        <v>1047</v>
      </c>
    </row>
    <row r="59" spans="1:3" x14ac:dyDescent="0.2">
      <c r="A59" s="84" t="s">
        <v>441</v>
      </c>
      <c r="B59" s="84" t="s">
        <v>1000</v>
      </c>
      <c r="C59" s="84" t="s">
        <v>1048</v>
      </c>
    </row>
    <row r="60" spans="1:3" x14ac:dyDescent="0.2">
      <c r="A60" s="84" t="s">
        <v>447</v>
      </c>
      <c r="B60" s="84" t="s">
        <v>1001</v>
      </c>
      <c r="C60" s="84" t="s">
        <v>1049</v>
      </c>
    </row>
    <row r="61" spans="1:3" x14ac:dyDescent="0.2">
      <c r="A61" s="84" t="s">
        <v>440</v>
      </c>
      <c r="B61" s="84" t="s">
        <v>1002</v>
      </c>
      <c r="C61" s="84" t="s">
        <v>1050</v>
      </c>
    </row>
    <row r="62" spans="1:3" x14ac:dyDescent="0.2">
      <c r="A62" s="84" t="s">
        <v>444</v>
      </c>
      <c r="B62" s="84" t="s">
        <v>1003</v>
      </c>
      <c r="C62" s="84" t="s">
        <v>1051</v>
      </c>
    </row>
    <row r="63" spans="1:3" x14ac:dyDescent="0.2">
      <c r="A63" s="84" t="s">
        <v>442</v>
      </c>
      <c r="B63" s="84" t="s">
        <v>1004</v>
      </c>
      <c r="C63" s="84" t="s">
        <v>1052</v>
      </c>
    </row>
    <row r="64" spans="1:3" x14ac:dyDescent="0.2">
      <c r="A64" s="84" t="s">
        <v>445</v>
      </c>
      <c r="B64" s="84" t="s">
        <v>1005</v>
      </c>
      <c r="C64" s="84" t="s">
        <v>1053</v>
      </c>
    </row>
    <row r="65" spans="1:3" x14ac:dyDescent="0.2">
      <c r="A65" s="84" t="s">
        <v>446</v>
      </c>
      <c r="B65" s="84" t="s">
        <v>1006</v>
      </c>
      <c r="C65" s="84" t="s">
        <v>1054</v>
      </c>
    </row>
    <row r="66" spans="1:3" x14ac:dyDescent="0.2">
      <c r="A66" s="84" t="s">
        <v>958</v>
      </c>
      <c r="B66" s="84" t="s">
        <v>1007</v>
      </c>
      <c r="C66" s="84" t="s">
        <v>1055</v>
      </c>
    </row>
    <row r="67" spans="1:3" x14ac:dyDescent="0.2">
      <c r="A67" s="86" t="s">
        <v>422</v>
      </c>
      <c r="B67" s="84" t="s">
        <v>1008</v>
      </c>
      <c r="C67" s="84" t="s">
        <v>1056</v>
      </c>
    </row>
    <row r="68" spans="1:3" x14ac:dyDescent="0.2">
      <c r="A68" s="86" t="s">
        <v>420</v>
      </c>
      <c r="B68" s="84" t="s">
        <v>1009</v>
      </c>
      <c r="C68" s="84" t="s">
        <v>1057</v>
      </c>
    </row>
    <row r="69" spans="1:3" x14ac:dyDescent="0.2">
      <c r="A69" s="86" t="s">
        <v>426</v>
      </c>
      <c r="B69" s="84" t="s">
        <v>1010</v>
      </c>
      <c r="C69" s="84" t="s">
        <v>1058</v>
      </c>
    </row>
    <row r="70" spans="1:3" x14ac:dyDescent="0.2">
      <c r="A70" s="86" t="s">
        <v>419</v>
      </c>
      <c r="B70" s="84" t="s">
        <v>1011</v>
      </c>
      <c r="C70" s="84" t="s">
        <v>1059</v>
      </c>
    </row>
    <row r="71" spans="1:3" x14ac:dyDescent="0.2">
      <c r="A71" s="86" t="s">
        <v>423</v>
      </c>
      <c r="B71" s="84" t="s">
        <v>1012</v>
      </c>
      <c r="C71" s="84" t="s">
        <v>1060</v>
      </c>
    </row>
    <row r="72" spans="1:3" x14ac:dyDescent="0.2">
      <c r="A72" s="86" t="s">
        <v>421</v>
      </c>
      <c r="B72" s="84" t="s">
        <v>1013</v>
      </c>
      <c r="C72" s="84" t="s">
        <v>1061</v>
      </c>
    </row>
    <row r="73" spans="1:3" x14ac:dyDescent="0.2">
      <c r="A73" s="86" t="s">
        <v>424</v>
      </c>
      <c r="B73" s="84" t="s">
        <v>1014</v>
      </c>
      <c r="C73" s="84" t="s">
        <v>1062</v>
      </c>
    </row>
    <row r="74" spans="1:3" x14ac:dyDescent="0.2">
      <c r="A74" s="86" t="s">
        <v>425</v>
      </c>
      <c r="B74" s="84" t="s">
        <v>1015</v>
      </c>
      <c r="C74" s="84" t="s">
        <v>1063</v>
      </c>
    </row>
    <row r="75" spans="1:3" x14ac:dyDescent="0.2">
      <c r="A75" s="84" t="s">
        <v>845</v>
      </c>
      <c r="B75" s="84" t="s">
        <v>1016</v>
      </c>
      <c r="C75" s="182" t="s">
        <v>1064</v>
      </c>
    </row>
    <row r="76" spans="1:3" x14ac:dyDescent="0.2">
      <c r="A76" s="84" t="s">
        <v>820</v>
      </c>
      <c r="B76" s="84" t="s">
        <v>1017</v>
      </c>
      <c r="C76" s="182" t="s">
        <v>1065</v>
      </c>
    </row>
    <row r="77" spans="1:3" x14ac:dyDescent="0.2">
      <c r="A77" s="84" t="s">
        <v>846</v>
      </c>
      <c r="B77" s="84" t="s">
        <v>1018</v>
      </c>
      <c r="C77" s="182" t="s">
        <v>1066</v>
      </c>
    </row>
    <row r="78" spans="1:3" x14ac:dyDescent="0.2">
      <c r="A78" s="84" t="s">
        <v>847</v>
      </c>
      <c r="B78" s="84" t="s">
        <v>1019</v>
      </c>
      <c r="C78" s="182" t="s">
        <v>1067</v>
      </c>
    </row>
    <row r="79" spans="1:3" x14ac:dyDescent="0.2">
      <c r="A79" s="84" t="s">
        <v>848</v>
      </c>
      <c r="B79" s="84" t="s">
        <v>1020</v>
      </c>
      <c r="C79" s="182" t="s">
        <v>1068</v>
      </c>
    </row>
    <row r="80" spans="1:3" x14ac:dyDescent="0.2">
      <c r="A80" s="84" t="s">
        <v>849</v>
      </c>
      <c r="B80" s="84" t="s">
        <v>1021</v>
      </c>
      <c r="C80" s="182" t="s">
        <v>1069</v>
      </c>
    </row>
    <row r="81" spans="1:3" x14ac:dyDescent="0.2">
      <c r="A81" s="84" t="s">
        <v>850</v>
      </c>
      <c r="B81" s="84" t="s">
        <v>1022</v>
      </c>
      <c r="C81" s="182" t="s">
        <v>1070</v>
      </c>
    </row>
    <row r="82" spans="1:3" x14ac:dyDescent="0.2">
      <c r="A82" s="84" t="s">
        <v>851</v>
      </c>
      <c r="B82" s="84" t="s">
        <v>1023</v>
      </c>
      <c r="C82" s="182" t="s">
        <v>1071</v>
      </c>
    </row>
    <row r="83" spans="1:3" x14ac:dyDescent="0.2">
      <c r="A83" s="84" t="s">
        <v>852</v>
      </c>
      <c r="B83" s="84" t="s">
        <v>1024</v>
      </c>
      <c r="C83" s="182" t="s">
        <v>1072</v>
      </c>
    </row>
    <row r="84" spans="1:3" x14ac:dyDescent="0.2">
      <c r="A84" s="84" t="s">
        <v>853</v>
      </c>
      <c r="B84" s="84" t="s">
        <v>961</v>
      </c>
      <c r="C84" s="182" t="s">
        <v>1073</v>
      </c>
    </row>
    <row r="85" spans="1:3" x14ac:dyDescent="0.2">
      <c r="A85" s="84" t="s">
        <v>854</v>
      </c>
      <c r="B85" s="84" t="s">
        <v>962</v>
      </c>
      <c r="C85" s="182" t="s">
        <v>1074</v>
      </c>
    </row>
    <row r="86" spans="1:3" x14ac:dyDescent="0.2">
      <c r="A86" s="84" t="s">
        <v>855</v>
      </c>
      <c r="B86" s="84" t="s">
        <v>963</v>
      </c>
      <c r="C86" s="182" t="s">
        <v>1075</v>
      </c>
    </row>
    <row r="87" spans="1:3" x14ac:dyDescent="0.2">
      <c r="A87" s="84" t="s">
        <v>856</v>
      </c>
      <c r="B87" s="84" t="s">
        <v>964</v>
      </c>
      <c r="C87" s="182" t="s">
        <v>1076</v>
      </c>
    </row>
    <row r="88" spans="1:3" x14ac:dyDescent="0.2">
      <c r="A88" s="84" t="s">
        <v>857</v>
      </c>
      <c r="B88" s="84" t="s">
        <v>965</v>
      </c>
      <c r="C88" s="182" t="s">
        <v>1077</v>
      </c>
    </row>
    <row r="89" spans="1:3" x14ac:dyDescent="0.2">
      <c r="A89" s="84" t="s">
        <v>858</v>
      </c>
      <c r="B89" s="84" t="s">
        <v>966</v>
      </c>
      <c r="C89" s="182" t="s">
        <v>1078</v>
      </c>
    </row>
    <row r="90" spans="1:3" x14ac:dyDescent="0.2">
      <c r="A90" s="84" t="s">
        <v>859</v>
      </c>
      <c r="B90" s="84" t="s">
        <v>967</v>
      </c>
      <c r="C90" s="182" t="s">
        <v>1079</v>
      </c>
    </row>
    <row r="91" spans="1:3" x14ac:dyDescent="0.2">
      <c r="A91" s="84" t="s">
        <v>860</v>
      </c>
      <c r="B91" s="84" t="s">
        <v>968</v>
      </c>
      <c r="C91" s="182" t="s">
        <v>1080</v>
      </c>
    </row>
    <row r="92" spans="1:3" x14ac:dyDescent="0.2">
      <c r="A92" s="84" t="s">
        <v>861</v>
      </c>
      <c r="B92" s="84" t="s">
        <v>969</v>
      </c>
      <c r="C92" s="182" t="s">
        <v>1081</v>
      </c>
    </row>
    <row r="93" spans="1:3" x14ac:dyDescent="0.2">
      <c r="A93" s="84" t="s">
        <v>862</v>
      </c>
      <c r="B93" s="84" t="s">
        <v>970</v>
      </c>
      <c r="C93" s="182" t="s">
        <v>1082</v>
      </c>
    </row>
    <row r="94" spans="1:3" x14ac:dyDescent="0.2">
      <c r="A94" s="84" t="s">
        <v>863</v>
      </c>
      <c r="B94" s="84" t="s">
        <v>971</v>
      </c>
      <c r="C94" s="182" t="s">
        <v>1083</v>
      </c>
    </row>
    <row r="95" spans="1:3" x14ac:dyDescent="0.2">
      <c r="A95" s="84" t="s">
        <v>864</v>
      </c>
      <c r="B95" s="84" t="s">
        <v>972</v>
      </c>
      <c r="C95" s="182" t="s">
        <v>1084</v>
      </c>
    </row>
    <row r="96" spans="1:3" x14ac:dyDescent="0.2">
      <c r="A96" s="84" t="s">
        <v>865</v>
      </c>
      <c r="B96" s="84" t="s">
        <v>973</v>
      </c>
      <c r="C96" s="182" t="s">
        <v>1085</v>
      </c>
    </row>
    <row r="97" spans="1:3" x14ac:dyDescent="0.2">
      <c r="A97" s="84" t="s">
        <v>866</v>
      </c>
      <c r="B97" s="84" t="s">
        <v>974</v>
      </c>
      <c r="C97" s="182" t="s">
        <v>1086</v>
      </c>
    </row>
    <row r="98" spans="1:3" x14ac:dyDescent="0.2">
      <c r="A98" s="84" t="s">
        <v>867</v>
      </c>
      <c r="B98" s="84" t="s">
        <v>975</v>
      </c>
      <c r="C98" s="182" t="s">
        <v>1087</v>
      </c>
    </row>
    <row r="99" spans="1:3" x14ac:dyDescent="0.2">
      <c r="A99" s="84" t="s">
        <v>868</v>
      </c>
      <c r="B99" s="84" t="s">
        <v>976</v>
      </c>
      <c r="C99" s="182" t="s">
        <v>1088</v>
      </c>
    </row>
    <row r="100" spans="1:3" x14ac:dyDescent="0.2">
      <c r="A100" s="84" t="s">
        <v>869</v>
      </c>
      <c r="B100" s="84" t="s">
        <v>977</v>
      </c>
      <c r="C100" s="182" t="s">
        <v>1089</v>
      </c>
    </row>
    <row r="101" spans="1:3" x14ac:dyDescent="0.2">
      <c r="A101" s="84" t="s">
        <v>870</v>
      </c>
      <c r="B101" s="84" t="s">
        <v>978</v>
      </c>
      <c r="C101" s="182" t="s">
        <v>1090</v>
      </c>
    </row>
    <row r="102" spans="1:3" x14ac:dyDescent="0.2">
      <c r="A102" s="84" t="s">
        <v>871</v>
      </c>
      <c r="B102" s="84" t="s">
        <v>872</v>
      </c>
      <c r="C102" s="182" t="s">
        <v>889</v>
      </c>
    </row>
    <row r="103" spans="1:3" x14ac:dyDescent="0.2">
      <c r="A103" s="84" t="s">
        <v>873</v>
      </c>
      <c r="B103" s="84" t="s">
        <v>874</v>
      </c>
      <c r="C103" s="182" t="s">
        <v>890</v>
      </c>
    </row>
    <row r="104" spans="1:3" x14ac:dyDescent="0.2">
      <c r="A104" s="84" t="s">
        <v>875</v>
      </c>
      <c r="B104" s="84" t="s">
        <v>876</v>
      </c>
      <c r="C104" s="182" t="s">
        <v>891</v>
      </c>
    </row>
    <row r="105" spans="1:3" x14ac:dyDescent="0.2">
      <c r="A105" s="84" t="s">
        <v>877</v>
      </c>
      <c r="B105" s="84" t="s">
        <v>878</v>
      </c>
      <c r="C105" s="182" t="s">
        <v>892</v>
      </c>
    </row>
    <row r="106" spans="1:3" x14ac:dyDescent="0.2">
      <c r="A106" s="84" t="s">
        <v>879</v>
      </c>
      <c r="B106" s="84" t="s">
        <v>880</v>
      </c>
      <c r="C106" s="182" t="s">
        <v>894</v>
      </c>
    </row>
    <row r="107" spans="1:3" x14ac:dyDescent="0.2">
      <c r="A107" s="84" t="s">
        <v>881</v>
      </c>
      <c r="B107" s="84" t="s">
        <v>882</v>
      </c>
      <c r="C107" s="182" t="s">
        <v>895</v>
      </c>
    </row>
    <row r="108" spans="1:3" x14ac:dyDescent="0.2">
      <c r="A108" s="84" t="s">
        <v>883</v>
      </c>
      <c r="B108" s="84" t="s">
        <v>884</v>
      </c>
      <c r="C108" s="182" t="s">
        <v>896</v>
      </c>
    </row>
    <row r="109" spans="1:3" x14ac:dyDescent="0.2">
      <c r="A109" s="84" t="s">
        <v>885</v>
      </c>
      <c r="B109" s="84" t="s">
        <v>886</v>
      </c>
      <c r="C109" s="182" t="s">
        <v>893</v>
      </c>
    </row>
    <row r="110" spans="1:3" x14ac:dyDescent="0.2">
      <c r="A110" s="84" t="s">
        <v>392</v>
      </c>
      <c r="B110" s="84" t="s">
        <v>391</v>
      </c>
      <c r="C110" s="84" t="s">
        <v>390</v>
      </c>
    </row>
    <row r="111" spans="1:3" x14ac:dyDescent="0.2">
      <c r="A111" s="84" t="s">
        <v>263</v>
      </c>
      <c r="B111" s="84" t="s">
        <v>296</v>
      </c>
      <c r="C111" s="84" t="s">
        <v>389</v>
      </c>
    </row>
    <row r="112" spans="1:3" x14ac:dyDescent="0.2">
      <c r="A112" s="84" t="s">
        <v>844</v>
      </c>
      <c r="B112" s="84" t="s">
        <v>980</v>
      </c>
      <c r="C112" s="182" t="s">
        <v>1025</v>
      </c>
    </row>
    <row r="113" spans="1:3" x14ac:dyDescent="0.2">
      <c r="A113" s="84" t="s">
        <v>466</v>
      </c>
      <c r="B113" s="84" t="s">
        <v>472</v>
      </c>
      <c r="C113" s="84" t="s">
        <v>467</v>
      </c>
    </row>
    <row r="114" spans="1:3" x14ac:dyDescent="0.2">
      <c r="A114" s="84" t="s">
        <v>470</v>
      </c>
      <c r="B114" s="84" t="s">
        <v>471</v>
      </c>
      <c r="C114" s="84" t="s">
        <v>473</v>
      </c>
    </row>
    <row r="115" spans="1:3" x14ac:dyDescent="0.2">
      <c r="A115" s="84" t="s">
        <v>499</v>
      </c>
      <c r="B115" s="84" t="s">
        <v>500</v>
      </c>
      <c r="C115" s="84" t="s">
        <v>501</v>
      </c>
    </row>
    <row r="116" spans="1:3" x14ac:dyDescent="0.2">
      <c r="A116" s="84" t="s">
        <v>138</v>
      </c>
      <c r="B116" s="84" t="s">
        <v>321</v>
      </c>
      <c r="C116" s="84" t="s">
        <v>388</v>
      </c>
    </row>
    <row r="117" spans="1:3" x14ac:dyDescent="0.2">
      <c r="A117" s="185" t="s">
        <v>586</v>
      </c>
      <c r="B117" s="84" t="s">
        <v>588</v>
      </c>
      <c r="C117" s="84" t="s">
        <v>589</v>
      </c>
    </row>
    <row r="118" spans="1:3" x14ac:dyDescent="0.2">
      <c r="A118" s="84" t="s">
        <v>236</v>
      </c>
      <c r="B118" s="84" t="s">
        <v>300</v>
      </c>
      <c r="C118" s="84" t="s">
        <v>387</v>
      </c>
    </row>
    <row r="119" spans="1:3" x14ac:dyDescent="0.2">
      <c r="A119" s="84" t="s">
        <v>166</v>
      </c>
      <c r="B119" s="84" t="s">
        <v>297</v>
      </c>
      <c r="C119" s="84" t="s">
        <v>386</v>
      </c>
    </row>
    <row r="120" spans="1:3" x14ac:dyDescent="0.2">
      <c r="A120" s="84" t="s">
        <v>235</v>
      </c>
      <c r="B120" s="84" t="s">
        <v>299</v>
      </c>
      <c r="C120" s="84" t="s">
        <v>385</v>
      </c>
    </row>
    <row r="121" spans="1:3" x14ac:dyDescent="0.2">
      <c r="A121" s="84" t="s">
        <v>165</v>
      </c>
      <c r="B121" s="84" t="s">
        <v>298</v>
      </c>
      <c r="C121" s="84" t="s">
        <v>384</v>
      </c>
    </row>
    <row r="122" spans="1:3" x14ac:dyDescent="0.2">
      <c r="A122" s="84" t="s">
        <v>438</v>
      </c>
      <c r="B122" s="84" t="s">
        <v>439</v>
      </c>
      <c r="C122" s="84" t="s">
        <v>1091</v>
      </c>
    </row>
    <row r="123" spans="1:3" x14ac:dyDescent="0.2">
      <c r="A123" s="84" t="s">
        <v>163</v>
      </c>
      <c r="B123" s="84" t="s">
        <v>301</v>
      </c>
      <c r="C123" s="84" t="s">
        <v>383</v>
      </c>
    </row>
    <row r="124" spans="1:3" x14ac:dyDescent="0.2">
      <c r="A124" s="84" t="s">
        <v>169</v>
      </c>
      <c r="B124" s="84" t="s">
        <v>302</v>
      </c>
      <c r="C124" s="84" t="s">
        <v>382</v>
      </c>
    </row>
    <row r="125" spans="1:3" x14ac:dyDescent="0.2">
      <c r="A125" s="84" t="s">
        <v>433</v>
      </c>
      <c r="B125" s="84" t="s">
        <v>435</v>
      </c>
      <c r="C125" s="84" t="s">
        <v>437</v>
      </c>
    </row>
    <row r="126" spans="1:3" x14ac:dyDescent="0.2">
      <c r="A126" s="84" t="s">
        <v>432</v>
      </c>
      <c r="B126" s="84" t="s">
        <v>434</v>
      </c>
      <c r="C126" s="84" t="s">
        <v>436</v>
      </c>
    </row>
    <row r="127" spans="1:3" x14ac:dyDescent="0.2">
      <c r="A127" s="189" t="s">
        <v>817</v>
      </c>
      <c r="B127" s="190" t="s">
        <v>818</v>
      </c>
      <c r="C127" s="192" t="s">
        <v>819</v>
      </c>
    </row>
    <row r="128" spans="1:3" x14ac:dyDescent="0.2">
      <c r="A128" s="191" t="s">
        <v>161</v>
      </c>
      <c r="B128" s="191" t="s">
        <v>290</v>
      </c>
      <c r="C128" s="92" t="s">
        <v>381</v>
      </c>
    </row>
    <row r="129" spans="1:3" x14ac:dyDescent="0.2">
      <c r="A129" s="191" t="s">
        <v>578</v>
      </c>
      <c r="B129" s="191" t="s">
        <v>579</v>
      </c>
      <c r="C129" s="92" t="s">
        <v>584</v>
      </c>
    </row>
    <row r="130" spans="1:3" x14ac:dyDescent="0.2">
      <c r="A130" s="191" t="s">
        <v>152</v>
      </c>
      <c r="B130" s="191" t="s">
        <v>293</v>
      </c>
      <c r="C130" s="92" t="s">
        <v>380</v>
      </c>
    </row>
    <row r="131" spans="1:3" x14ac:dyDescent="0.2">
      <c r="A131" s="191" t="s">
        <v>146</v>
      </c>
      <c r="B131" s="191" t="s">
        <v>285</v>
      </c>
      <c r="C131" s="92" t="s">
        <v>379</v>
      </c>
    </row>
    <row r="132" spans="1:3" x14ac:dyDescent="0.2">
      <c r="A132" s="191" t="s">
        <v>151</v>
      </c>
      <c r="B132" s="191" t="s">
        <v>292</v>
      </c>
      <c r="C132" s="92" t="s">
        <v>378</v>
      </c>
    </row>
    <row r="133" spans="1:3" x14ac:dyDescent="0.2">
      <c r="A133" s="191" t="s">
        <v>327</v>
      </c>
      <c r="B133" s="191" t="s">
        <v>377</v>
      </c>
      <c r="C133" s="191" t="s">
        <v>1092</v>
      </c>
    </row>
    <row r="134" spans="1:3" x14ac:dyDescent="0.2">
      <c r="A134" s="191" t="s">
        <v>232</v>
      </c>
      <c r="B134" s="191" t="s">
        <v>294</v>
      </c>
      <c r="C134" s="191" t="s">
        <v>376</v>
      </c>
    </row>
    <row r="135" spans="1:3" x14ac:dyDescent="0.2">
      <c r="A135" s="191" t="s">
        <v>147</v>
      </c>
      <c r="B135" s="191" t="s">
        <v>286</v>
      </c>
      <c r="C135" s="92" t="s">
        <v>375</v>
      </c>
    </row>
    <row r="136" spans="1:3" x14ac:dyDescent="0.2">
      <c r="A136" s="191" t="s">
        <v>149</v>
      </c>
      <c r="B136" s="191" t="s">
        <v>288</v>
      </c>
      <c r="C136" s="92" t="s">
        <v>374</v>
      </c>
    </row>
    <row r="137" spans="1:3" x14ac:dyDescent="0.2">
      <c r="A137" s="191" t="s">
        <v>240</v>
      </c>
      <c r="B137" s="191" t="s">
        <v>316</v>
      </c>
      <c r="C137" s="191" t="s">
        <v>373</v>
      </c>
    </row>
    <row r="138" spans="1:3" x14ac:dyDescent="0.2">
      <c r="A138" s="191" t="s">
        <v>241</v>
      </c>
      <c r="B138" s="191" t="s">
        <v>317</v>
      </c>
      <c r="C138" s="191" t="s">
        <v>372</v>
      </c>
    </row>
    <row r="139" spans="1:3" x14ac:dyDescent="0.2">
      <c r="A139" s="191" t="s">
        <v>131</v>
      </c>
      <c r="B139" s="191" t="s">
        <v>315</v>
      </c>
      <c r="C139" s="191" t="s">
        <v>371</v>
      </c>
    </row>
    <row r="140" spans="1:3" x14ac:dyDescent="0.2">
      <c r="A140" s="191" t="s">
        <v>520</v>
      </c>
      <c r="B140" s="191" t="s">
        <v>521</v>
      </c>
      <c r="C140" s="191" t="s">
        <v>522</v>
      </c>
    </row>
    <row r="141" spans="1:3" x14ac:dyDescent="0.2">
      <c r="A141" s="191" t="s">
        <v>230</v>
      </c>
      <c r="B141" s="191" t="s">
        <v>636</v>
      </c>
      <c r="C141" s="191" t="s">
        <v>635</v>
      </c>
    </row>
    <row r="142" spans="1:3" x14ac:dyDescent="0.2">
      <c r="A142" s="191" t="s">
        <v>487</v>
      </c>
      <c r="B142" s="191" t="s">
        <v>488</v>
      </c>
      <c r="C142" s="92" t="s">
        <v>489</v>
      </c>
    </row>
    <row r="143" spans="1:3" x14ac:dyDescent="0.2">
      <c r="A143" s="191" t="s">
        <v>262</v>
      </c>
      <c r="B143" s="191" t="s">
        <v>289</v>
      </c>
      <c r="C143" s="191" t="s">
        <v>370</v>
      </c>
    </row>
    <row r="144" spans="1:3" x14ac:dyDescent="0.2">
      <c r="A144" s="191" t="s">
        <v>231</v>
      </c>
      <c r="B144" s="191" t="s">
        <v>291</v>
      </c>
      <c r="C144" s="92" t="s">
        <v>369</v>
      </c>
    </row>
    <row r="145" spans="1:3" x14ac:dyDescent="0.2">
      <c r="A145" s="191" t="s">
        <v>496</v>
      </c>
      <c r="B145" s="191" t="s">
        <v>497</v>
      </c>
      <c r="C145" s="92" t="s">
        <v>498</v>
      </c>
    </row>
    <row r="146" spans="1:3" x14ac:dyDescent="0.2">
      <c r="A146" s="191" t="s">
        <v>148</v>
      </c>
      <c r="B146" s="191" t="s">
        <v>287</v>
      </c>
      <c r="C146" s="92" t="s">
        <v>368</v>
      </c>
    </row>
    <row r="147" spans="1:3" x14ac:dyDescent="0.2">
      <c r="A147" s="191" t="s">
        <v>580</v>
      </c>
      <c r="B147" s="191" t="s">
        <v>581</v>
      </c>
      <c r="C147" s="191" t="s">
        <v>585</v>
      </c>
    </row>
    <row r="148" spans="1:3" x14ac:dyDescent="0.2">
      <c r="A148" s="191" t="s">
        <v>233</v>
      </c>
      <c r="B148" s="191" t="s">
        <v>295</v>
      </c>
      <c r="C148" s="191" t="s">
        <v>367</v>
      </c>
    </row>
    <row r="149" spans="1:3" x14ac:dyDescent="0.2">
      <c r="A149" s="191" t="s">
        <v>572</v>
      </c>
      <c r="B149" s="191" t="s">
        <v>573</v>
      </c>
      <c r="C149" s="92" t="s">
        <v>364</v>
      </c>
    </row>
    <row r="150" spans="1:3" x14ac:dyDescent="0.2">
      <c r="A150" s="191" t="s">
        <v>574</v>
      </c>
      <c r="B150" s="191" t="s">
        <v>575</v>
      </c>
      <c r="C150" s="92" t="s">
        <v>565</v>
      </c>
    </row>
    <row r="151" spans="1:3" x14ac:dyDescent="0.2">
      <c r="A151" s="191" t="s">
        <v>123</v>
      </c>
      <c r="B151" s="191" t="s">
        <v>276</v>
      </c>
      <c r="C151" s="92" t="s">
        <v>366</v>
      </c>
    </row>
    <row r="152" spans="1:3" x14ac:dyDescent="0.2">
      <c r="A152" s="191" t="s">
        <v>124</v>
      </c>
      <c r="B152" s="191" t="s">
        <v>277</v>
      </c>
      <c r="C152" s="92" t="s">
        <v>365</v>
      </c>
    </row>
    <row r="153" spans="1:3" x14ac:dyDescent="0.2">
      <c r="A153" s="191" t="s">
        <v>126</v>
      </c>
      <c r="B153" s="191" t="s">
        <v>279</v>
      </c>
      <c r="C153" s="92" t="s">
        <v>364</v>
      </c>
    </row>
    <row r="154" spans="1:3" x14ac:dyDescent="0.2">
      <c r="A154" s="191" t="s">
        <v>228</v>
      </c>
      <c r="B154" s="191" t="s">
        <v>282</v>
      </c>
      <c r="C154" s="92" t="s">
        <v>363</v>
      </c>
    </row>
    <row r="155" spans="1:3" x14ac:dyDescent="0.2">
      <c r="A155" s="191" t="s">
        <v>562</v>
      </c>
      <c r="B155" s="191" t="s">
        <v>563</v>
      </c>
      <c r="C155" s="92" t="s">
        <v>565</v>
      </c>
    </row>
    <row r="156" spans="1:3" x14ac:dyDescent="0.2">
      <c r="A156" s="191" t="s">
        <v>226</v>
      </c>
      <c r="B156" s="191" t="s">
        <v>633</v>
      </c>
      <c r="C156" s="191" t="s">
        <v>634</v>
      </c>
    </row>
    <row r="157" spans="1:3" x14ac:dyDescent="0.2">
      <c r="A157" s="191" t="s">
        <v>484</v>
      </c>
      <c r="B157" s="191" t="s">
        <v>485</v>
      </c>
      <c r="C157" s="92" t="s">
        <v>486</v>
      </c>
    </row>
    <row r="158" spans="1:3" x14ac:dyDescent="0.2">
      <c r="A158" s="191" t="s">
        <v>261</v>
      </c>
      <c r="B158" s="191" t="s">
        <v>280</v>
      </c>
      <c r="C158" s="191" t="s">
        <v>362</v>
      </c>
    </row>
    <row r="159" spans="1:3" x14ac:dyDescent="0.2">
      <c r="A159" s="191" t="s">
        <v>227</v>
      </c>
      <c r="B159" s="191" t="s">
        <v>281</v>
      </c>
      <c r="C159" s="92" t="s">
        <v>361</v>
      </c>
    </row>
    <row r="160" spans="1:3" x14ac:dyDescent="0.2">
      <c r="A160" s="191" t="s">
        <v>493</v>
      </c>
      <c r="B160" s="191" t="s">
        <v>494</v>
      </c>
      <c r="C160" s="191" t="s">
        <v>495</v>
      </c>
    </row>
    <row r="161" spans="1:3" x14ac:dyDescent="0.2">
      <c r="A161" s="191" t="s">
        <v>125</v>
      </c>
      <c r="B161" s="191" t="s">
        <v>278</v>
      </c>
      <c r="C161" s="92" t="s">
        <v>360</v>
      </c>
    </row>
    <row r="162" spans="1:3" x14ac:dyDescent="0.2">
      <c r="A162" s="191" t="s">
        <v>576</v>
      </c>
      <c r="B162" s="191" t="s">
        <v>577</v>
      </c>
      <c r="C162" s="92" t="s">
        <v>363</v>
      </c>
    </row>
    <row r="163" spans="1:3" x14ac:dyDescent="0.2">
      <c r="A163" s="191" t="s">
        <v>427</v>
      </c>
      <c r="B163" s="191" t="s">
        <v>428</v>
      </c>
      <c r="C163" s="191" t="s">
        <v>1093</v>
      </c>
    </row>
    <row r="164" spans="1:3" x14ac:dyDescent="0.2">
      <c r="A164" s="191" t="s">
        <v>840</v>
      </c>
      <c r="B164" s="191" t="s">
        <v>979</v>
      </c>
      <c r="C164" s="191" t="s">
        <v>1094</v>
      </c>
    </row>
    <row r="165" spans="1:3" x14ac:dyDescent="0.2">
      <c r="A165" s="191" t="s">
        <v>133</v>
      </c>
      <c r="B165" s="191" t="s">
        <v>318</v>
      </c>
      <c r="C165" s="191" t="s">
        <v>359</v>
      </c>
    </row>
    <row r="166" spans="1:3" x14ac:dyDescent="0.2">
      <c r="A166" s="191" t="s">
        <v>249</v>
      </c>
      <c r="B166" s="191" t="s">
        <v>320</v>
      </c>
      <c r="C166" s="191" t="s">
        <v>358</v>
      </c>
    </row>
    <row r="167" spans="1:3" x14ac:dyDescent="0.2">
      <c r="A167" s="191" t="s">
        <v>248</v>
      </c>
      <c r="B167" s="191" t="s">
        <v>319</v>
      </c>
      <c r="C167" s="191" t="s">
        <v>357</v>
      </c>
    </row>
    <row r="168" spans="1:3" x14ac:dyDescent="0.2">
      <c r="A168" s="191" t="s">
        <v>841</v>
      </c>
      <c r="B168" s="191" t="s">
        <v>842</v>
      </c>
      <c r="C168" s="191" t="s">
        <v>843</v>
      </c>
    </row>
    <row r="169" spans="1:3" x14ac:dyDescent="0.2">
      <c r="A169" s="191" t="s">
        <v>156</v>
      </c>
      <c r="B169" s="191" t="s">
        <v>659</v>
      </c>
      <c r="C169" s="191" t="s">
        <v>660</v>
      </c>
    </row>
    <row r="170" spans="1:3" x14ac:dyDescent="0.2">
      <c r="A170" s="191" t="s">
        <v>155</v>
      </c>
      <c r="B170" s="191" t="s">
        <v>661</v>
      </c>
      <c r="C170" s="191" t="s">
        <v>662</v>
      </c>
    </row>
    <row r="171" spans="1:3" x14ac:dyDescent="0.2">
      <c r="A171" s="191" t="s">
        <v>413</v>
      </c>
      <c r="B171" s="191" t="s">
        <v>663</v>
      </c>
      <c r="C171" s="191" t="s">
        <v>664</v>
      </c>
    </row>
    <row r="172" spans="1:3" x14ac:dyDescent="0.2">
      <c r="A172" s="191" t="s">
        <v>356</v>
      </c>
      <c r="B172" s="191" t="s">
        <v>355</v>
      </c>
      <c r="C172" s="191" t="s">
        <v>464</v>
      </c>
    </row>
    <row r="173" spans="1:3" x14ac:dyDescent="0.2">
      <c r="A173" s="191" t="s">
        <v>264</v>
      </c>
      <c r="B173" s="191" t="s">
        <v>308</v>
      </c>
      <c r="C173" s="191" t="s">
        <v>354</v>
      </c>
    </row>
    <row r="174" spans="1:3" x14ac:dyDescent="0.2">
      <c r="A174" s="191" t="s">
        <v>154</v>
      </c>
      <c r="B174" s="191" t="s">
        <v>307</v>
      </c>
      <c r="C174" s="191" t="s">
        <v>353</v>
      </c>
    </row>
    <row r="175" spans="1:3" x14ac:dyDescent="0.2">
      <c r="A175" s="191" t="s">
        <v>352</v>
      </c>
      <c r="B175" s="191" t="s">
        <v>351</v>
      </c>
      <c r="C175" s="191" t="s">
        <v>465</v>
      </c>
    </row>
    <row r="176" spans="1:3" x14ac:dyDescent="0.2">
      <c r="A176" s="191" t="s">
        <v>242</v>
      </c>
      <c r="B176" s="191" t="s">
        <v>323</v>
      </c>
      <c r="C176" s="191" t="s">
        <v>350</v>
      </c>
    </row>
    <row r="177" spans="1:3" x14ac:dyDescent="0.2">
      <c r="A177" s="191" t="s">
        <v>121</v>
      </c>
      <c r="B177" s="191" t="s">
        <v>272</v>
      </c>
      <c r="C177" s="92" t="s">
        <v>349</v>
      </c>
    </row>
    <row r="178" spans="1:3" x14ac:dyDescent="0.2">
      <c r="A178" s="191" t="s">
        <v>162</v>
      </c>
      <c r="B178" s="191" t="s">
        <v>283</v>
      </c>
      <c r="C178" s="191" t="s">
        <v>348</v>
      </c>
    </row>
    <row r="179" spans="1:3" x14ac:dyDescent="0.2">
      <c r="A179" s="191" t="s">
        <v>255</v>
      </c>
      <c r="B179" s="191" t="s">
        <v>284</v>
      </c>
      <c r="C179" s="191" t="s">
        <v>347</v>
      </c>
    </row>
    <row r="180" spans="1:3" x14ac:dyDescent="0.2">
      <c r="A180" s="191" t="s">
        <v>135</v>
      </c>
      <c r="B180" s="191" t="s">
        <v>322</v>
      </c>
      <c r="C180" s="191" t="s">
        <v>346</v>
      </c>
    </row>
    <row r="181" spans="1:3" x14ac:dyDescent="0.2">
      <c r="A181" s="191" t="s">
        <v>223</v>
      </c>
      <c r="B181" s="191" t="s">
        <v>631</v>
      </c>
      <c r="C181" s="191" t="s">
        <v>632</v>
      </c>
    </row>
    <row r="182" spans="1:3" x14ac:dyDescent="0.2">
      <c r="A182" s="191" t="s">
        <v>481</v>
      </c>
      <c r="B182" s="191" t="s">
        <v>482</v>
      </c>
      <c r="C182" s="92" t="s">
        <v>483</v>
      </c>
    </row>
    <row r="183" spans="1:3" x14ac:dyDescent="0.2">
      <c r="A183" s="191" t="s">
        <v>117</v>
      </c>
      <c r="B183" s="191" t="s">
        <v>265</v>
      </c>
      <c r="C183" s="92" t="s">
        <v>345</v>
      </c>
    </row>
    <row r="184" spans="1:3" x14ac:dyDescent="0.2">
      <c r="A184" s="191" t="s">
        <v>546</v>
      </c>
      <c r="B184" s="191" t="s">
        <v>271</v>
      </c>
      <c r="C184" s="92" t="s">
        <v>547</v>
      </c>
    </row>
    <row r="185" spans="1:3" x14ac:dyDescent="0.2">
      <c r="A185" s="191" t="s">
        <v>570</v>
      </c>
      <c r="B185" s="191" t="s">
        <v>571</v>
      </c>
      <c r="C185" s="92" t="s">
        <v>583</v>
      </c>
    </row>
    <row r="186" spans="1:3" x14ac:dyDescent="0.2">
      <c r="A186" s="191" t="s">
        <v>118</v>
      </c>
      <c r="B186" s="191" t="s">
        <v>266</v>
      </c>
      <c r="C186" s="92" t="s">
        <v>344</v>
      </c>
    </row>
    <row r="187" spans="1:3" x14ac:dyDescent="0.2">
      <c r="A187" s="191" t="s">
        <v>120</v>
      </c>
      <c r="B187" s="191" t="s">
        <v>549</v>
      </c>
      <c r="C187" s="92" t="s">
        <v>548</v>
      </c>
    </row>
    <row r="188" spans="1:3" x14ac:dyDescent="0.2">
      <c r="A188" s="191" t="s">
        <v>225</v>
      </c>
      <c r="B188" s="191" t="s">
        <v>270</v>
      </c>
      <c r="C188" s="191" t="s">
        <v>343</v>
      </c>
    </row>
    <row r="189" spans="1:3" x14ac:dyDescent="0.2">
      <c r="A189" s="191" t="s">
        <v>560</v>
      </c>
      <c r="B189" s="191" t="s">
        <v>561</v>
      </c>
      <c r="C189" s="191" t="s">
        <v>564</v>
      </c>
    </row>
    <row r="190" spans="1:3" x14ac:dyDescent="0.2">
      <c r="A190" s="191" t="s">
        <v>557</v>
      </c>
      <c r="B190" s="191" t="s">
        <v>558</v>
      </c>
      <c r="C190" s="92" t="s">
        <v>559</v>
      </c>
    </row>
    <row r="191" spans="1:3" x14ac:dyDescent="0.2">
      <c r="A191" s="191" t="s">
        <v>566</v>
      </c>
      <c r="B191" s="191" t="s">
        <v>567</v>
      </c>
      <c r="C191" s="92" t="s">
        <v>582</v>
      </c>
    </row>
    <row r="192" spans="1:3" x14ac:dyDescent="0.2">
      <c r="A192" s="191" t="s">
        <v>259</v>
      </c>
      <c r="B192" s="191" t="s">
        <v>268</v>
      </c>
      <c r="C192" s="191" t="s">
        <v>342</v>
      </c>
    </row>
    <row r="193" spans="1:3" x14ac:dyDescent="0.2">
      <c r="A193" s="191" t="s">
        <v>224</v>
      </c>
      <c r="B193" s="191" t="s">
        <v>269</v>
      </c>
      <c r="C193" s="92" t="s">
        <v>341</v>
      </c>
    </row>
    <row r="194" spans="1:3" x14ac:dyDescent="0.2">
      <c r="A194" s="191" t="s">
        <v>490</v>
      </c>
      <c r="B194" s="191" t="s">
        <v>491</v>
      </c>
      <c r="C194" s="191" t="s">
        <v>492</v>
      </c>
    </row>
    <row r="195" spans="1:3" x14ac:dyDescent="0.2">
      <c r="A195" s="191" t="s">
        <v>119</v>
      </c>
      <c r="B195" s="191" t="s">
        <v>267</v>
      </c>
      <c r="C195" s="92" t="s">
        <v>340</v>
      </c>
    </row>
    <row r="196" spans="1:3" x14ac:dyDescent="0.2">
      <c r="A196" s="191" t="s">
        <v>568</v>
      </c>
      <c r="B196" s="191" t="s">
        <v>569</v>
      </c>
      <c r="C196" s="191" t="s">
        <v>597</v>
      </c>
    </row>
    <row r="197" spans="1:3" x14ac:dyDescent="0.2">
      <c r="A197" s="191" t="s">
        <v>140</v>
      </c>
      <c r="B197" s="191" t="s">
        <v>141</v>
      </c>
      <c r="C197" s="191" t="s">
        <v>469</v>
      </c>
    </row>
    <row r="198" spans="1:3" x14ac:dyDescent="0.2">
      <c r="A198" s="191" t="s">
        <v>833</v>
      </c>
      <c r="B198" s="191" t="s">
        <v>834</v>
      </c>
      <c r="C198" s="191" t="s">
        <v>835</v>
      </c>
    </row>
    <row r="199" spans="1:3" x14ac:dyDescent="0.2">
      <c r="A199" s="191" t="s">
        <v>591</v>
      </c>
      <c r="B199" s="191" t="s">
        <v>592</v>
      </c>
      <c r="C199" s="191" t="s">
        <v>593</v>
      </c>
    </row>
    <row r="200" spans="1:3" x14ac:dyDescent="0.2">
      <c r="A200" s="191" t="s">
        <v>598</v>
      </c>
      <c r="B200" s="191" t="s">
        <v>599</v>
      </c>
      <c r="C200" s="191" t="s">
        <v>600</v>
      </c>
    </row>
    <row r="201" spans="1:3" x14ac:dyDescent="0.2">
      <c r="A201" s="191" t="s">
        <v>601</v>
      </c>
      <c r="B201" s="191" t="s">
        <v>605</v>
      </c>
      <c r="C201" s="191" t="s">
        <v>606</v>
      </c>
    </row>
    <row r="202" spans="1:3" x14ac:dyDescent="0.2">
      <c r="A202" s="191" t="s">
        <v>604</v>
      </c>
      <c r="B202" s="191" t="s">
        <v>602</v>
      </c>
      <c r="C202" s="191" t="s">
        <v>603</v>
      </c>
    </row>
    <row r="203" spans="1:3" x14ac:dyDescent="0.2">
      <c r="A203" s="191" t="s">
        <v>608</v>
      </c>
      <c r="B203" s="191" t="s">
        <v>609</v>
      </c>
      <c r="C203" s="92" t="s">
        <v>610</v>
      </c>
    </row>
    <row r="204" spans="1:3" x14ac:dyDescent="0.2">
      <c r="A204" s="191" t="s">
        <v>611</v>
      </c>
      <c r="B204" s="191" t="s">
        <v>612</v>
      </c>
      <c r="C204" s="92" t="s">
        <v>613</v>
      </c>
    </row>
    <row r="205" spans="1:3" x14ac:dyDescent="0.2">
      <c r="A205" s="191" t="s">
        <v>614</v>
      </c>
      <c r="B205" s="191" t="s">
        <v>615</v>
      </c>
      <c r="C205" s="92" t="s">
        <v>616</v>
      </c>
    </row>
    <row r="206" spans="1:3" x14ac:dyDescent="0.2">
      <c r="A206" s="191" t="s">
        <v>617</v>
      </c>
      <c r="B206" s="191" t="s">
        <v>618</v>
      </c>
      <c r="C206" s="92" t="s">
        <v>619</v>
      </c>
    </row>
    <row r="207" spans="1:3" x14ac:dyDescent="0.2">
      <c r="A207" s="191" t="s">
        <v>620</v>
      </c>
      <c r="B207" s="191" t="s">
        <v>621</v>
      </c>
      <c r="C207" s="92" t="s">
        <v>622</v>
      </c>
    </row>
    <row r="208" spans="1:3" x14ac:dyDescent="0.2">
      <c r="A208" s="191" t="s">
        <v>623</v>
      </c>
      <c r="B208" s="191" t="s">
        <v>624</v>
      </c>
      <c r="C208" s="92" t="s">
        <v>625</v>
      </c>
    </row>
    <row r="209" spans="1:3" x14ac:dyDescent="0.2">
      <c r="A209" s="191" t="s">
        <v>641</v>
      </c>
      <c r="B209" s="191" t="s">
        <v>643</v>
      </c>
      <c r="C209" s="191" t="s">
        <v>645</v>
      </c>
    </row>
    <row r="210" spans="1:3" x14ac:dyDescent="0.2">
      <c r="A210" s="191" t="s">
        <v>642</v>
      </c>
      <c r="B210" s="191" t="s">
        <v>644</v>
      </c>
      <c r="C210" s="191" t="s">
        <v>646</v>
      </c>
    </row>
    <row r="211" spans="1:3" x14ac:dyDescent="0.2">
      <c r="A211" s="191" t="s">
        <v>665</v>
      </c>
      <c r="B211" s="191" t="s">
        <v>666</v>
      </c>
      <c r="C211" s="191" t="s">
        <v>667</v>
      </c>
    </row>
    <row r="212" spans="1:3" x14ac:dyDescent="0.2">
      <c r="A212" s="191" t="s">
        <v>687</v>
      </c>
      <c r="B212" s="191" t="s">
        <v>690</v>
      </c>
      <c r="C212" s="191" t="s">
        <v>693</v>
      </c>
    </row>
    <row r="213" spans="1:3" x14ac:dyDescent="0.2">
      <c r="A213" s="191" t="s">
        <v>688</v>
      </c>
      <c r="B213" s="191" t="s">
        <v>691</v>
      </c>
      <c r="C213" s="191" t="s">
        <v>694</v>
      </c>
    </row>
    <row r="214" spans="1:3" x14ac:dyDescent="0.2">
      <c r="A214" s="191" t="s">
        <v>689</v>
      </c>
      <c r="B214" s="191" t="s">
        <v>692</v>
      </c>
      <c r="C214" s="191" t="s">
        <v>695</v>
      </c>
    </row>
    <row r="215" spans="1:3" x14ac:dyDescent="0.2">
      <c r="A215" s="191" t="s">
        <v>733</v>
      </c>
      <c r="B215" s="191" t="s">
        <v>734</v>
      </c>
      <c r="C215" s="191" t="s">
        <v>735</v>
      </c>
    </row>
    <row r="216" spans="1:3" x14ac:dyDescent="0.2">
      <c r="A216" s="191" t="s">
        <v>647</v>
      </c>
      <c r="B216" s="191" t="s">
        <v>648</v>
      </c>
      <c r="C216" s="92" t="s">
        <v>649</v>
      </c>
    </row>
    <row r="217" spans="1:3" x14ac:dyDescent="0.2">
      <c r="A217" s="191" t="s">
        <v>650</v>
      </c>
      <c r="B217" s="191" t="s">
        <v>651</v>
      </c>
      <c r="C217" s="191" t="s">
        <v>652</v>
      </c>
    </row>
    <row r="218" spans="1:3" x14ac:dyDescent="0.2">
      <c r="A218" s="191" t="s">
        <v>653</v>
      </c>
      <c r="B218" s="191" t="s">
        <v>654</v>
      </c>
      <c r="C218" s="191" t="s">
        <v>655</v>
      </c>
    </row>
    <row r="219" spans="1:3" x14ac:dyDescent="0.2">
      <c r="A219" s="191" t="s">
        <v>656</v>
      </c>
      <c r="B219" s="191" t="s">
        <v>657</v>
      </c>
      <c r="C219" s="191" t="s">
        <v>658</v>
      </c>
    </row>
    <row r="220" spans="1:3" x14ac:dyDescent="0.2">
      <c r="A220" s="191" t="s">
        <v>948</v>
      </c>
      <c r="B220" s="191" t="s">
        <v>949</v>
      </c>
      <c r="C220" s="191" t="s">
        <v>950</v>
      </c>
    </row>
    <row r="221" spans="1:3" x14ac:dyDescent="0.2">
      <c r="A221" s="191" t="s">
        <v>668</v>
      </c>
      <c r="B221" s="191" t="s">
        <v>669</v>
      </c>
      <c r="C221" s="92" t="s">
        <v>670</v>
      </c>
    </row>
    <row r="222" spans="1:3" x14ac:dyDescent="0.2">
      <c r="A222" s="191" t="s">
        <v>675</v>
      </c>
      <c r="B222" s="191" t="s">
        <v>671</v>
      </c>
      <c r="C222" s="92" t="s">
        <v>672</v>
      </c>
    </row>
    <row r="223" spans="1:3" x14ac:dyDescent="0.2">
      <c r="A223" s="191" t="s">
        <v>676</v>
      </c>
      <c r="B223" s="191" t="s">
        <v>673</v>
      </c>
      <c r="C223" s="92" t="s">
        <v>674</v>
      </c>
    </row>
    <row r="224" spans="1:3" x14ac:dyDescent="0.2">
      <c r="A224" s="191" t="s">
        <v>677</v>
      </c>
      <c r="B224" s="191" t="s">
        <v>678</v>
      </c>
      <c r="C224" s="191" t="s">
        <v>679</v>
      </c>
    </row>
    <row r="225" spans="1:3" x14ac:dyDescent="0.2">
      <c r="A225" s="191" t="s">
        <v>680</v>
      </c>
      <c r="B225" s="191" t="s">
        <v>681</v>
      </c>
      <c r="C225" s="191" t="s">
        <v>682</v>
      </c>
    </row>
    <row r="226" spans="1:3" x14ac:dyDescent="0.2">
      <c r="A226" s="191" t="s">
        <v>727</v>
      </c>
      <c r="B226" s="191" t="s">
        <v>730</v>
      </c>
      <c r="C226" s="191" t="s">
        <v>731</v>
      </c>
    </row>
    <row r="227" spans="1:3" x14ac:dyDescent="0.2">
      <c r="A227" s="84" t="s">
        <v>728</v>
      </c>
      <c r="B227" s="84" t="s">
        <v>729</v>
      </c>
      <c r="C227" s="84" t="s">
        <v>732</v>
      </c>
    </row>
    <row r="228" spans="1:3" ht="13.15" customHeight="1" x14ac:dyDescent="0.2">
      <c r="A228" s="160" t="s">
        <v>821</v>
      </c>
      <c r="B228" s="160" t="s">
        <v>982</v>
      </c>
      <c r="C228" s="186" t="s">
        <v>981</v>
      </c>
    </row>
    <row r="229" spans="1:3" x14ac:dyDescent="0.2">
      <c r="A229" s="160" t="s">
        <v>822</v>
      </c>
      <c r="B229" s="160" t="s">
        <v>983</v>
      </c>
      <c r="C229" s="186" t="s">
        <v>986</v>
      </c>
    </row>
    <row r="230" spans="1:3" x14ac:dyDescent="0.2">
      <c r="A230" s="160" t="s">
        <v>823</v>
      </c>
      <c r="B230" s="160" t="s">
        <v>984</v>
      </c>
      <c r="C230" s="186" t="s">
        <v>987</v>
      </c>
    </row>
    <row r="231" spans="1:3" x14ac:dyDescent="0.2">
      <c r="A231" s="160" t="s">
        <v>824</v>
      </c>
      <c r="B231" s="160" t="s">
        <v>985</v>
      </c>
      <c r="C231" s="186" t="s">
        <v>988</v>
      </c>
    </row>
    <row r="232" spans="1:3" x14ac:dyDescent="0.2">
      <c r="A232" s="160" t="s">
        <v>825</v>
      </c>
      <c r="B232" s="160" t="s">
        <v>826</v>
      </c>
      <c r="C232" s="186" t="s">
        <v>836</v>
      </c>
    </row>
    <row r="233" spans="1:3" x14ac:dyDescent="0.2">
      <c r="A233" s="160" t="s">
        <v>827</v>
      </c>
      <c r="B233" s="160" t="s">
        <v>828</v>
      </c>
      <c r="C233" s="186" t="s">
        <v>837</v>
      </c>
    </row>
    <row r="234" spans="1:3" x14ac:dyDescent="0.2">
      <c r="A234" s="160" t="s">
        <v>829</v>
      </c>
      <c r="B234" s="160" t="s">
        <v>830</v>
      </c>
      <c r="C234" s="186" t="s">
        <v>838</v>
      </c>
    </row>
    <row r="235" spans="1:3" x14ac:dyDescent="0.2">
      <c r="A235" s="188" t="s">
        <v>831</v>
      </c>
      <c r="B235" s="188" t="s">
        <v>832</v>
      </c>
      <c r="C235" s="187" t="s">
        <v>839</v>
      </c>
    </row>
    <row r="236" spans="1:3" x14ac:dyDescent="0.2">
      <c r="A236" s="92"/>
      <c r="B236" s="83"/>
      <c r="C236" s="83"/>
    </row>
    <row r="237" spans="1:3" x14ac:dyDescent="0.2">
      <c r="A237" s="92"/>
      <c r="B237" s="83"/>
      <c r="C237" s="83"/>
    </row>
    <row r="239" spans="1:3" x14ac:dyDescent="0.2">
      <c r="A239" s="92"/>
      <c r="B239" s="83"/>
      <c r="C239" s="83"/>
    </row>
    <row r="240" spans="1:3" x14ac:dyDescent="0.2">
      <c r="A240" s="92"/>
      <c r="B240" s="83"/>
      <c r="C240" s="83"/>
    </row>
    <row r="241" spans="1:3" x14ac:dyDescent="0.2">
      <c r="A241" s="92"/>
      <c r="B241" s="83"/>
      <c r="C241" s="83"/>
    </row>
    <row r="242" spans="1:3" x14ac:dyDescent="0.2">
      <c r="A242" s="92"/>
      <c r="B242" s="83"/>
      <c r="C242" s="83"/>
    </row>
    <row r="243" spans="1:3" x14ac:dyDescent="0.2">
      <c r="A243" s="92"/>
      <c r="B243" s="83"/>
      <c r="C243" s="83"/>
    </row>
    <row r="244" spans="1:3" x14ac:dyDescent="0.2">
      <c r="A244" s="92"/>
      <c r="B244" s="83"/>
      <c r="C244" s="83"/>
    </row>
  </sheetData>
  <mergeCells count="2">
    <mergeCell ref="A1:C1"/>
    <mergeCell ref="D1:F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EC1-12A2-430F-94A4-035A259A8C72}">
  <sheetPr>
    <tabColor theme="9" tint="-0.249977111117893"/>
  </sheetPr>
  <dimension ref="A1:F59"/>
  <sheetViews>
    <sheetView workbookViewId="0">
      <selection activeCell="B64" sqref="B64"/>
    </sheetView>
  </sheetViews>
  <sheetFormatPr defaultRowHeight="15" x14ac:dyDescent="0.25"/>
  <cols>
    <col min="1" max="1" width="50.42578125" customWidth="1"/>
    <col min="2" max="2" width="18.7109375" customWidth="1"/>
    <col min="3" max="3" width="115.28515625" customWidth="1"/>
    <col min="4" max="4" width="21.7109375" customWidth="1"/>
    <col min="5" max="5" width="18" customWidth="1"/>
    <col min="6" max="6" width="55.5703125" customWidth="1"/>
  </cols>
  <sheetData>
    <row r="1" spans="1:6" ht="18.75" x14ac:dyDescent="0.25">
      <c r="A1" s="331" t="s">
        <v>815</v>
      </c>
      <c r="B1" s="332"/>
      <c r="C1" s="333"/>
      <c r="D1" s="129"/>
    </row>
    <row r="2" spans="1:6" x14ac:dyDescent="0.25">
      <c r="A2" s="130" t="s">
        <v>794</v>
      </c>
      <c r="B2" s="121" t="s">
        <v>784</v>
      </c>
      <c r="C2" s="131" t="s">
        <v>785</v>
      </c>
      <c r="D2" s="77"/>
    </row>
    <row r="3" spans="1:6" ht="30" x14ac:dyDescent="0.25">
      <c r="A3" s="334" t="s">
        <v>816</v>
      </c>
      <c r="B3" s="125" t="s">
        <v>790</v>
      </c>
      <c r="C3" s="132" t="s">
        <v>786</v>
      </c>
      <c r="D3" s="77"/>
      <c r="F3" s="77"/>
    </row>
    <row r="4" spans="1:6" x14ac:dyDescent="0.25">
      <c r="A4" s="334"/>
      <c r="B4" s="125" t="s">
        <v>791</v>
      </c>
      <c r="C4" s="133" t="s">
        <v>787</v>
      </c>
      <c r="D4" s="77"/>
      <c r="F4" s="77"/>
    </row>
    <row r="5" spans="1:6" ht="30" x14ac:dyDescent="0.25">
      <c r="A5" s="334"/>
      <c r="B5" s="127" t="s">
        <v>789</v>
      </c>
      <c r="C5" s="132" t="s">
        <v>788</v>
      </c>
      <c r="D5" s="77"/>
      <c r="E5" s="77"/>
      <c r="F5" s="77"/>
    </row>
    <row r="6" spans="1:6" x14ac:dyDescent="0.25">
      <c r="A6" s="335" t="s">
        <v>778</v>
      </c>
      <c r="B6" s="124">
        <v>1</v>
      </c>
      <c r="C6" s="128"/>
      <c r="D6" s="77"/>
      <c r="E6" s="123"/>
    </row>
    <row r="7" spans="1:6" x14ac:dyDescent="0.25">
      <c r="A7" s="335"/>
      <c r="B7" s="124">
        <v>2</v>
      </c>
      <c r="C7" s="128"/>
      <c r="D7" s="77"/>
      <c r="E7" s="123"/>
    </row>
    <row r="8" spans="1:6" x14ac:dyDescent="0.25">
      <c r="A8" s="335"/>
      <c r="B8" s="124">
        <v>3</v>
      </c>
      <c r="C8" s="128"/>
      <c r="D8" s="77"/>
      <c r="E8" s="123"/>
    </row>
    <row r="9" spans="1:6" x14ac:dyDescent="0.25">
      <c r="A9" s="334" t="s">
        <v>779</v>
      </c>
      <c r="B9" s="125" t="s">
        <v>792</v>
      </c>
      <c r="C9" s="134"/>
      <c r="D9" s="77"/>
      <c r="E9" s="77"/>
    </row>
    <row r="10" spans="1:6" x14ac:dyDescent="0.25">
      <c r="A10" s="334"/>
      <c r="B10" s="126" t="s">
        <v>793</v>
      </c>
      <c r="C10" s="133"/>
      <c r="D10" s="77"/>
      <c r="E10" s="77"/>
    </row>
    <row r="11" spans="1:6" x14ac:dyDescent="0.25">
      <c r="A11" s="338" t="s">
        <v>780</v>
      </c>
      <c r="B11" s="124" t="s">
        <v>792</v>
      </c>
      <c r="C11" s="135"/>
      <c r="D11" s="77"/>
      <c r="E11" s="77"/>
    </row>
    <row r="12" spans="1:6" x14ac:dyDescent="0.25">
      <c r="A12" s="339"/>
      <c r="B12" s="136" t="s">
        <v>793</v>
      </c>
      <c r="C12" s="128"/>
      <c r="D12" s="77"/>
      <c r="E12" s="77"/>
    </row>
    <row r="13" spans="1:6" x14ac:dyDescent="0.25">
      <c r="A13" s="337" t="s">
        <v>781</v>
      </c>
      <c r="B13" s="125" t="s">
        <v>751</v>
      </c>
      <c r="C13" s="134" t="s">
        <v>752</v>
      </c>
      <c r="D13" s="77"/>
    </row>
    <row r="14" spans="1:6" x14ac:dyDescent="0.25">
      <c r="A14" s="337"/>
      <c r="B14" s="126" t="s">
        <v>742</v>
      </c>
      <c r="C14" s="134" t="s">
        <v>753</v>
      </c>
      <c r="D14" s="77"/>
    </row>
    <row r="15" spans="1:6" x14ac:dyDescent="0.25">
      <c r="A15" s="337"/>
      <c r="B15" s="125" t="s">
        <v>745</v>
      </c>
      <c r="C15" s="134" t="s">
        <v>754</v>
      </c>
    </row>
    <row r="16" spans="1:6" x14ac:dyDescent="0.25">
      <c r="A16" s="337"/>
      <c r="B16" s="125" t="s">
        <v>746</v>
      </c>
      <c r="C16" s="134" t="s">
        <v>755</v>
      </c>
    </row>
    <row r="17" spans="1:4" x14ac:dyDescent="0.25">
      <c r="A17" s="337"/>
      <c r="B17" s="125" t="s">
        <v>756</v>
      </c>
      <c r="C17" s="134" t="s">
        <v>757</v>
      </c>
    </row>
    <row r="18" spans="1:4" x14ac:dyDescent="0.25">
      <c r="A18" s="337"/>
      <c r="B18" s="125" t="s">
        <v>758</v>
      </c>
      <c r="C18" s="134" t="s">
        <v>759</v>
      </c>
    </row>
    <row r="19" spans="1:4" x14ac:dyDescent="0.25">
      <c r="A19" s="337"/>
      <c r="B19" s="125" t="s">
        <v>760</v>
      </c>
      <c r="C19" s="133" t="s">
        <v>761</v>
      </c>
    </row>
    <row r="20" spans="1:4" x14ac:dyDescent="0.25">
      <c r="A20" s="335" t="s">
        <v>782</v>
      </c>
      <c r="B20" s="124">
        <v>9</v>
      </c>
      <c r="C20" s="128" t="s">
        <v>762</v>
      </c>
      <c r="D20" s="122"/>
    </row>
    <row r="21" spans="1:4" s="77" customFormat="1" ht="30" x14ac:dyDescent="0.25">
      <c r="A21" s="335"/>
      <c r="B21" s="124">
        <v>5</v>
      </c>
      <c r="C21" s="137" t="s">
        <v>763</v>
      </c>
      <c r="D21" s="122"/>
    </row>
    <row r="22" spans="1:4" x14ac:dyDescent="0.25">
      <c r="A22" s="335"/>
      <c r="B22" s="124">
        <v>10</v>
      </c>
      <c r="C22" s="128" t="s">
        <v>764</v>
      </c>
      <c r="D22" s="122"/>
    </row>
    <row r="23" spans="1:4" x14ac:dyDescent="0.25">
      <c r="A23" s="335"/>
      <c r="B23" s="124">
        <v>-999</v>
      </c>
      <c r="C23" s="128" t="s">
        <v>765</v>
      </c>
      <c r="D23" s="122"/>
    </row>
    <row r="24" spans="1:4" x14ac:dyDescent="0.25">
      <c r="A24" s="335"/>
      <c r="B24" s="124">
        <v>-1</v>
      </c>
      <c r="C24" s="128" t="s">
        <v>766</v>
      </c>
      <c r="D24" s="122"/>
    </row>
    <row r="25" spans="1:4" ht="31.15" customHeight="1" x14ac:dyDescent="0.25">
      <c r="A25" s="335"/>
      <c r="B25" s="124">
        <v>7</v>
      </c>
      <c r="C25" s="137" t="s">
        <v>767</v>
      </c>
      <c r="D25" s="122"/>
    </row>
    <row r="26" spans="1:4" ht="30" x14ac:dyDescent="0.25">
      <c r="A26" s="335"/>
      <c r="B26" s="124">
        <v>15</v>
      </c>
      <c r="C26" s="137" t="s">
        <v>768</v>
      </c>
      <c r="D26" s="122"/>
    </row>
    <row r="27" spans="1:4" ht="30" x14ac:dyDescent="0.25">
      <c r="A27" s="335"/>
      <c r="B27" s="124">
        <v>6</v>
      </c>
      <c r="C27" s="137" t="s">
        <v>769</v>
      </c>
      <c r="D27" s="122"/>
    </row>
    <row r="28" spans="1:4" ht="30" x14ac:dyDescent="0.25">
      <c r="A28" s="335"/>
      <c r="B28" s="124">
        <v>14</v>
      </c>
      <c r="C28" s="137" t="s">
        <v>770</v>
      </c>
      <c r="D28" s="122"/>
    </row>
    <row r="29" spans="1:4" x14ac:dyDescent="0.25">
      <c r="A29" s="335"/>
      <c r="B29" s="124">
        <v>8</v>
      </c>
      <c r="C29" s="128" t="s">
        <v>771</v>
      </c>
      <c r="D29" s="122"/>
    </row>
    <row r="30" spans="1:4" ht="30" x14ac:dyDescent="0.25">
      <c r="A30" s="335"/>
      <c r="B30" s="124">
        <v>800</v>
      </c>
      <c r="C30" s="137" t="s">
        <v>772</v>
      </c>
      <c r="D30" s="122"/>
    </row>
    <row r="31" spans="1:4" x14ac:dyDescent="0.25">
      <c r="A31" s="335"/>
      <c r="B31" s="124">
        <v>13</v>
      </c>
      <c r="C31" s="128" t="s">
        <v>773</v>
      </c>
      <c r="D31" s="122"/>
    </row>
    <row r="32" spans="1:4" ht="30" x14ac:dyDescent="0.25">
      <c r="A32" s="335"/>
      <c r="B32" s="124">
        <v>12</v>
      </c>
      <c r="C32" s="137" t="s">
        <v>774</v>
      </c>
      <c r="D32" s="122"/>
    </row>
    <row r="33" spans="1:4" x14ac:dyDescent="0.25">
      <c r="A33" s="335"/>
      <c r="B33" s="124">
        <v>0</v>
      </c>
      <c r="C33" s="128" t="s">
        <v>775</v>
      </c>
      <c r="D33" s="122"/>
    </row>
    <row r="34" spans="1:4" x14ac:dyDescent="0.25">
      <c r="A34" s="335"/>
      <c r="B34" s="124">
        <v>11</v>
      </c>
      <c r="C34" s="128" t="s">
        <v>776</v>
      </c>
      <c r="D34" s="122"/>
    </row>
    <row r="35" spans="1:4" x14ac:dyDescent="0.25">
      <c r="A35" s="335"/>
      <c r="B35" s="124">
        <v>4</v>
      </c>
      <c r="C35" s="128" t="s">
        <v>777</v>
      </c>
      <c r="D35" s="122"/>
    </row>
    <row r="36" spans="1:4" x14ac:dyDescent="0.25">
      <c r="A36" s="334" t="s">
        <v>783</v>
      </c>
      <c r="B36" s="125">
        <v>1</v>
      </c>
      <c r="C36" s="133" t="s">
        <v>795</v>
      </c>
    </row>
    <row r="37" spans="1:4" x14ac:dyDescent="0.25">
      <c r="A37" s="334"/>
      <c r="B37" s="125">
        <v>2</v>
      </c>
      <c r="C37" s="133" t="s">
        <v>796</v>
      </c>
    </row>
    <row r="38" spans="1:4" x14ac:dyDescent="0.25">
      <c r="A38" s="334"/>
      <c r="B38" s="125">
        <v>3</v>
      </c>
      <c r="C38" s="133" t="s">
        <v>797</v>
      </c>
    </row>
    <row r="39" spans="1:4" x14ac:dyDescent="0.25">
      <c r="A39" s="334"/>
      <c r="B39" s="125">
        <v>4</v>
      </c>
      <c r="C39" s="133" t="s">
        <v>798</v>
      </c>
    </row>
    <row r="40" spans="1:4" x14ac:dyDescent="0.25">
      <c r="A40" s="334"/>
      <c r="B40" s="125">
        <v>5</v>
      </c>
      <c r="C40" s="133" t="s">
        <v>799</v>
      </c>
    </row>
    <row r="41" spans="1:4" x14ac:dyDescent="0.25">
      <c r="A41" s="334"/>
      <c r="B41" s="125">
        <v>6</v>
      </c>
      <c r="C41" s="133" t="s">
        <v>800</v>
      </c>
    </row>
    <row r="42" spans="1:4" x14ac:dyDescent="0.25">
      <c r="A42" s="334"/>
      <c r="B42" s="125">
        <v>7</v>
      </c>
      <c r="C42" s="133" t="s">
        <v>801</v>
      </c>
    </row>
    <row r="43" spans="1:4" x14ac:dyDescent="0.25">
      <c r="A43" s="334"/>
      <c r="B43" s="125">
        <v>8</v>
      </c>
      <c r="C43" s="133" t="s">
        <v>802</v>
      </c>
    </row>
    <row r="44" spans="1:4" x14ac:dyDescent="0.25">
      <c r="A44" s="334"/>
      <c r="B44" s="125">
        <v>9</v>
      </c>
      <c r="C44" s="133" t="s">
        <v>803</v>
      </c>
    </row>
    <row r="45" spans="1:4" x14ac:dyDescent="0.25">
      <c r="A45" s="334"/>
      <c r="B45" s="125" t="s">
        <v>740</v>
      </c>
      <c r="C45" s="133" t="s">
        <v>804</v>
      </c>
    </row>
    <row r="46" spans="1:4" x14ac:dyDescent="0.25">
      <c r="A46" s="334"/>
      <c r="B46" s="125" t="s">
        <v>741</v>
      </c>
      <c r="C46" s="133" t="s">
        <v>805</v>
      </c>
    </row>
    <row r="47" spans="1:4" x14ac:dyDescent="0.25">
      <c r="A47" s="334"/>
      <c r="B47" s="125" t="s">
        <v>742</v>
      </c>
      <c r="C47" s="133" t="s">
        <v>807</v>
      </c>
    </row>
    <row r="48" spans="1:4" x14ac:dyDescent="0.25">
      <c r="A48" s="334"/>
      <c r="B48" s="125" t="s">
        <v>743</v>
      </c>
      <c r="C48" s="133" t="s">
        <v>808</v>
      </c>
    </row>
    <row r="49" spans="1:3" x14ac:dyDescent="0.25">
      <c r="A49" s="334"/>
      <c r="B49" s="125" t="s">
        <v>744</v>
      </c>
      <c r="C49" s="133" t="s">
        <v>809</v>
      </c>
    </row>
    <row r="50" spans="1:3" x14ac:dyDescent="0.25">
      <c r="A50" s="334"/>
      <c r="B50" s="125" t="s">
        <v>745</v>
      </c>
      <c r="C50" s="133" t="s">
        <v>810</v>
      </c>
    </row>
    <row r="51" spans="1:3" x14ac:dyDescent="0.25">
      <c r="A51" s="334"/>
      <c r="B51" s="125" t="s">
        <v>746</v>
      </c>
      <c r="C51" s="133" t="s">
        <v>811</v>
      </c>
    </row>
    <row r="52" spans="1:3" x14ac:dyDescent="0.25">
      <c r="A52" s="334"/>
      <c r="B52" s="125" t="s">
        <v>747</v>
      </c>
      <c r="C52" s="133" t="s">
        <v>813</v>
      </c>
    </row>
    <row r="53" spans="1:3" x14ac:dyDescent="0.25">
      <c r="A53" s="334"/>
      <c r="B53" s="125" t="s">
        <v>748</v>
      </c>
      <c r="C53" s="133" t="s">
        <v>806</v>
      </c>
    </row>
    <row r="54" spans="1:3" x14ac:dyDescent="0.25">
      <c r="A54" s="334"/>
      <c r="B54" s="125" t="s">
        <v>749</v>
      </c>
      <c r="C54" s="133" t="s">
        <v>814</v>
      </c>
    </row>
    <row r="55" spans="1:3" ht="15.75" thickBot="1" x14ac:dyDescent="0.3">
      <c r="A55" s="336"/>
      <c r="B55" s="138" t="s">
        <v>750</v>
      </c>
      <c r="C55" s="139" t="s">
        <v>812</v>
      </c>
    </row>
    <row r="56" spans="1:3" ht="19.5" customHeight="1" x14ac:dyDescent="0.25">
      <c r="A56" s="330" t="s">
        <v>1106</v>
      </c>
      <c r="B56" s="197">
        <v>0</v>
      </c>
      <c r="C56" s="196" t="s">
        <v>1107</v>
      </c>
    </row>
    <row r="57" spans="1:3" ht="15" customHeight="1" x14ac:dyDescent="0.25">
      <c r="A57" s="330"/>
      <c r="B57" s="197">
        <v>1</v>
      </c>
      <c r="C57" s="196" t="s">
        <v>1108</v>
      </c>
    </row>
    <row r="58" spans="1:3" ht="15" customHeight="1" x14ac:dyDescent="0.25">
      <c r="A58" s="330"/>
      <c r="B58" s="197">
        <v>2</v>
      </c>
      <c r="C58" s="196" t="s">
        <v>1109</v>
      </c>
    </row>
    <row r="59" spans="1:3" ht="15" customHeight="1" x14ac:dyDescent="0.25">
      <c r="A59" s="330"/>
      <c r="B59" s="197">
        <v>5</v>
      </c>
      <c r="C59" s="196" t="s">
        <v>1100</v>
      </c>
    </row>
  </sheetData>
  <mergeCells count="9">
    <mergeCell ref="A56:A59"/>
    <mergeCell ref="A1:C1"/>
    <mergeCell ref="A3:A5"/>
    <mergeCell ref="A6:A8"/>
    <mergeCell ref="A20:A35"/>
    <mergeCell ref="A36:A55"/>
    <mergeCell ref="A13:A19"/>
    <mergeCell ref="A9:A10"/>
    <mergeCell ref="A11:A1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Расписание</vt:lpstr>
      <vt:lpstr>Борды</vt:lpstr>
      <vt:lpstr>Виды заявок</vt:lpstr>
      <vt:lpstr>Коды расчетов</vt:lpstr>
      <vt:lpstr>Справочник</vt:lpstr>
      <vt:lpstr>Справочник фин инструментов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Козик Игорь Александрович</dc:creator>
  <cp:lastModifiedBy>Федоров Алексей Борисович</cp:lastModifiedBy>
  <cp:lastPrinted>2025-10-07T14:04:20Z</cp:lastPrinted>
  <dcterms:created xsi:type="dcterms:W3CDTF">2014-07-16T13:44:22Z</dcterms:created>
  <dcterms:modified xsi:type="dcterms:W3CDTF">2025-10-07T14:17:50Z</dcterms:modified>
</cp:coreProperties>
</file>